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ppa.sise/webdav/c4917fd3be547b463d368cfd0b695afab48eb6ae/48601155210/cf96eeef-6251-4d55-879d-8879c2ad437a/"/>
    </mc:Choice>
  </mc:AlternateContent>
  <xr:revisionPtr revIDLastSave="0" documentId="13_ncr:1_{974DB8E1-E655-40A8-892A-41A1BFE90A54}" xr6:coauthVersionLast="47" xr6:coauthVersionMax="47" xr10:uidLastSave="{00000000-0000-0000-0000-000000000000}"/>
  <bookViews>
    <workbookView xWindow="-120" yWindow="-120" windowWidth="30960" windowHeight="16800" xr2:uid="{BFB4B794-DD83-41B2-B45E-039E10D2C5AA}"/>
  </bookViews>
  <sheets>
    <sheet name="üksuste ja projektipõhine jaotu" sheetId="1" r:id="rId1"/>
    <sheet name="teenuspõhine jaotus" sheetId="2" r:id="rId2"/>
  </sheets>
  <externalReferences>
    <externalReference r:id="rId3"/>
    <externalReference r:id="rId4"/>
    <externalReference r:id="rId5"/>
  </externalReferences>
  <definedNames>
    <definedName name="aili" localSheetId="1">OFFSET(graph_market_range,0,0,graph_jobfamily_levels,1)</definedName>
    <definedName name="aili" localSheetId="0">OFFSET([0]!graph_market_range,0,0,[0]!graph_jobfamily_levels,1)</definedName>
    <definedName name="aili">OFFSET(graph_market_range,0,0,graph_jobfamily_levels,1)</definedName>
    <definedName name="_xlnm.Database" localSheetId="1">#REF!</definedName>
    <definedName name="_xlnm.Database" localSheetId="0">#REF!</definedName>
    <definedName name="_xlnm.Database">#REF!</definedName>
    <definedName name="bar_trend_letters_range">[1]variables!$E$31:$E$35</definedName>
    <definedName name="box_25">OFFSET([1]variables!$H$92,0,0,[1]variables!$E$56,1)</definedName>
    <definedName name="box_50">OFFSET([1]variables!$G$92,0,0,[1]variables!$E$56,1)</definedName>
    <definedName name="box_75">OFFSET([1]variables!$F$92,0,0,[1]variables!$E$56,1)</definedName>
    <definedName name="box_company" localSheetId="1">OFFSET(graph_company_range,0,1,graph_jobfamily_levels,1)</definedName>
    <definedName name="box_company" localSheetId="0">OFFSET([0]!graph_company_range,0,1,[0]!graph_jobfamily_levels,1)</definedName>
    <definedName name="box_company">OFFSET(graph_company_range,0,1,graph_jobfamily_levels,1)</definedName>
    <definedName name="box_neg">OFFSET([1]variables!$J$92,0,0,[1]variables!$E$56,1)</definedName>
    <definedName name="box_pos">OFFSET([1]variables!$K$92,0,0,[1]variables!$E$56,1)</definedName>
    <definedName name="chart_bar_title">[1]variables!$C$10</definedName>
    <definedName name="chart_title">[1]variables!$B$10</definedName>
    <definedName name="currency">[1]variables!$B$9</definedName>
    <definedName name="DATA1" localSheetId="1">[2]koosseis!#REF!</definedName>
    <definedName name="DATA1" localSheetId="0">[2]koosseis!#REF!</definedName>
    <definedName name="DATA1">[2]koosseis!#REF!</definedName>
    <definedName name="DATA10" localSheetId="1">[2]koosseis!#REF!</definedName>
    <definedName name="DATA10" localSheetId="0">[2]koosseis!#REF!</definedName>
    <definedName name="DATA10">[2]koosseis!#REF!</definedName>
    <definedName name="DATA13" localSheetId="1">[2]koosseis!#REF!</definedName>
    <definedName name="DATA13" localSheetId="0">[2]koosseis!#REF!</definedName>
    <definedName name="DATA13">[2]koosseis!#REF!</definedName>
    <definedName name="DATA14" localSheetId="1">[2]koosseis!#REF!</definedName>
    <definedName name="DATA14" localSheetId="0">[2]koosseis!#REF!</definedName>
    <definedName name="DATA14">[2]koosseis!#REF!</definedName>
    <definedName name="DATA15" localSheetId="0">[2]koosseis!#REF!</definedName>
    <definedName name="DATA15">[2]koosseis!#REF!</definedName>
    <definedName name="DATA17" localSheetId="0">[2]koosseis!#REF!</definedName>
    <definedName name="DATA17">[2]koosseis!#REF!</definedName>
    <definedName name="DATA18" localSheetId="0">[2]koosseis!#REF!</definedName>
    <definedName name="DATA18">[2]koosseis!#REF!</definedName>
    <definedName name="DATA6" localSheetId="0">[2]koosseis!#REF!</definedName>
    <definedName name="DATA6">[2]koosseis!#REF!</definedName>
    <definedName name="DATA9" localSheetId="0">[2]koosseis!#REF!</definedName>
    <definedName name="DATA9">[2]koosseis!#REF!</definedName>
    <definedName name="graph_company" localSheetId="1">OFFSET(graph_company_range,0,0,graph_jobfamily_levels,1)</definedName>
    <definedName name="graph_company" localSheetId="0">OFFSET([0]!graph_company_range,0,0,[0]!graph_jobfamily_levels,1)</definedName>
    <definedName name="graph_company">OFFSET(graph_company_range,0,0,graph_jobfamily_levels,1)</definedName>
    <definedName name="graph_company_range">[1]variables!$F$68:$F$87</definedName>
    <definedName name="graph_jobfamily_levels">[1]variables!$E$56</definedName>
    <definedName name="graph_level" localSheetId="1">OFFSET(graph_level_range,0,0,graph_jobfamily_levels,1)</definedName>
    <definedName name="graph_level" localSheetId="0">OFFSET([0]!graph_level_range,0,0,[0]!graph_jobfamily_levels,1)</definedName>
    <definedName name="graph_level">OFFSET(graph_level_range,0,0,graph_jobfamily_levels,1)</definedName>
    <definedName name="graph_level_range">[1]variables!$D$68:$D$87</definedName>
    <definedName name="graph_linej_truefalse">[1]variables!$E$19</definedName>
    <definedName name="graph_market" localSheetId="1">OFFSET(graph_market_range,0,0,graph_jobfamily_levels,1)</definedName>
    <definedName name="graph_market" localSheetId="0">OFFSET([0]!graph_market_range,0,0,[0]!graph_jobfamily_levels,1)</definedName>
    <definedName name="graph_market">OFFSET(graph_market_range,0,0,graph_jobfamily_levels,1)</definedName>
    <definedName name="graph_market_range">[1]variables!$E$68:$E$87</definedName>
    <definedName name="graph_vlookup_market">[1]variables!$E$39</definedName>
    <definedName name="graph_vlookup_market_column">[1]variables!$E$40</definedName>
    <definedName name="graphc_linej_truefalse">[1]variables!$E$55</definedName>
    <definedName name="inflation">[1]variables!$B$8</definedName>
    <definedName name="janne" localSheetId="1">INDIRECT(line_range_25)</definedName>
    <definedName name="janne" localSheetId="0">INDIRECT([0]!line_range_25)</definedName>
    <definedName name="janne">INDIRECT(line_range_25)</definedName>
    <definedName name="line_10" localSheetId="1">INDIRECT(line_range_10)</definedName>
    <definedName name="line_10" localSheetId="0">INDIRECT([0]!line_range_10)</definedName>
    <definedName name="line_10">INDIRECT(line_range_10)</definedName>
    <definedName name="line_25" localSheetId="1">INDIRECT(line_range_25)</definedName>
    <definedName name="line_25" localSheetId="0">INDIRECT([0]!line_range_25)</definedName>
    <definedName name="line_25">INDIRECT(line_range_25)</definedName>
    <definedName name="line_50" localSheetId="1">INDIRECT(line_range_50)</definedName>
    <definedName name="line_50" localSheetId="0">INDIRECT([0]!line_range_50)</definedName>
    <definedName name="line_50">INDIRECT(line_range_50)</definedName>
    <definedName name="line_75" localSheetId="1">INDIRECT(line_range_75)</definedName>
    <definedName name="line_75" localSheetId="0">INDIRECT([0]!line_range_75)</definedName>
    <definedName name="line_75">INDIRECT(line_range_75)</definedName>
    <definedName name="line_90" localSheetId="1">INDIRECT(line_range_90)</definedName>
    <definedName name="line_90" localSheetId="0">INDIRECT([0]!line_range_90)</definedName>
    <definedName name="line_90">INDIRECT(line_range_90)</definedName>
    <definedName name="line_range_10">[1]variables!$B$48</definedName>
    <definedName name="line_range_25">[1]variables!$B$47</definedName>
    <definedName name="line_range_50">[1]variables!$B$46</definedName>
    <definedName name="line_range_75">[1]variables!$B$45</definedName>
    <definedName name="line_range_90">[1]variables!$B$44</definedName>
    <definedName name="line_range_AV">[1]variables!$B$49</definedName>
    <definedName name="linec_address">[1]variables!$B$64</definedName>
    <definedName name="linec_address_points">[1]variables!$B$61</definedName>
    <definedName name="linec_bar_address_level">[1]variables!$E$61</definedName>
    <definedName name="linec_bar_column_level">[1]variables!$E$60</definedName>
    <definedName name="linec_bar_end_column">[1]variables!$E$63</definedName>
    <definedName name="linec_bar_job_range">[1]variables!$E$62</definedName>
    <definedName name="linec_bar_jobfamily">[1]variables!$E$52</definedName>
    <definedName name="linec_bar_jobfamily_lenght">[1]variables!$E$58</definedName>
    <definedName name="linec_bar_level_range">[1]variables!$E$59</definedName>
    <definedName name="linec_bar_lookup">[1]variables!$E$53</definedName>
    <definedName name="linec_bar_salary">[1]variables!$E$64</definedName>
    <definedName name="linec_bar_sheet">[1]variables!$E$54</definedName>
    <definedName name="linec_bar_start_row">[1]variables!$E$57</definedName>
    <definedName name="linec_column_points">[1]variables!$B$60</definedName>
    <definedName name="linec_counta">[1]variables!$B$57</definedName>
    <definedName name="linec_end_column">[1]variables!$B$63</definedName>
    <definedName name="linec_end_row">[1]variables!$B$58</definedName>
    <definedName name="linec_job" localSheetId="1">INDIRECT(linec_address)</definedName>
    <definedName name="linec_job" localSheetId="0">INDIRECT([0]!linec_address)</definedName>
    <definedName name="linec_job">INDIRECT(linec_address)</definedName>
    <definedName name="linec_job_points" localSheetId="1">INDIRECT(linec_address_points)</definedName>
    <definedName name="linec_job_points" localSheetId="0">INDIRECT([0]!linec_address_points)</definedName>
    <definedName name="linec_job_points">INDIRECT(linec_address_points)</definedName>
    <definedName name="linec_job_points_range">[1]variables!$B$59</definedName>
    <definedName name="linec_job_range">[1]variables!$B$62</definedName>
    <definedName name="linec_jobfamily">[1]variables!$B$52</definedName>
    <definedName name="linec_lookup">[1]variables!$B$53</definedName>
    <definedName name="linec_sheet">[1]variables!$B$54</definedName>
    <definedName name="linec_start_row">[1]variables!$B$56</definedName>
    <definedName name="linej_10" localSheetId="1">INDIRECT(linej_address_10)</definedName>
    <definedName name="linej_10" localSheetId="0">INDIRECT([0]!linej_address_10)</definedName>
    <definedName name="linej_10">INDIRECT(linej_address_10)</definedName>
    <definedName name="linej_2_1_10" localSheetId="1">#REF!</definedName>
    <definedName name="linej_2_1_10" localSheetId="0">#REF!</definedName>
    <definedName name="linej_2_1_10">#REF!</definedName>
    <definedName name="linej_2_1_25" localSheetId="1">#REF!</definedName>
    <definedName name="linej_2_1_25" localSheetId="0">#REF!</definedName>
    <definedName name="linej_2_1_25">#REF!</definedName>
    <definedName name="linej_2_1_50" localSheetId="1">#REF!</definedName>
    <definedName name="linej_2_1_50" localSheetId="0">#REF!</definedName>
    <definedName name="linej_2_1_50">#REF!</definedName>
    <definedName name="linej_2_1_75" localSheetId="0">#REF!</definedName>
    <definedName name="linej_2_1_75">#REF!</definedName>
    <definedName name="linej_2_1_90" localSheetId="0">#REF!</definedName>
    <definedName name="linej_2_1_90">#REF!</definedName>
    <definedName name="linej_2_1_AV" localSheetId="0">#REF!</definedName>
    <definedName name="linej_2_1_AV">#REF!</definedName>
    <definedName name="linej_2_2_10" localSheetId="0">#REF!</definedName>
    <definedName name="linej_2_2_10">#REF!</definedName>
    <definedName name="linej_2_2_25" localSheetId="0">#REF!</definedName>
    <definedName name="linej_2_2_25">#REF!</definedName>
    <definedName name="linej_2_2_50" localSheetId="0">#REF!</definedName>
    <definedName name="linej_2_2_50">#REF!</definedName>
    <definedName name="linej_2_2_75" localSheetId="0">#REF!</definedName>
    <definedName name="linej_2_2_75">#REF!</definedName>
    <definedName name="linej_2_2_90" localSheetId="0">#REF!</definedName>
    <definedName name="linej_2_2_90">#REF!</definedName>
    <definedName name="linej_2_2_AV" localSheetId="0">#REF!</definedName>
    <definedName name="linej_2_2_AV">#REF!</definedName>
    <definedName name="linej_2_3_10" localSheetId="0">#REF!</definedName>
    <definedName name="linej_2_3_10">#REF!</definedName>
    <definedName name="linej_2_3_25" localSheetId="0">#REF!</definedName>
    <definedName name="linej_2_3_25">#REF!</definedName>
    <definedName name="linej_2_3_50" localSheetId="0">#REF!</definedName>
    <definedName name="linej_2_3_50">#REF!</definedName>
    <definedName name="linej_2_3_75" localSheetId="0">#REF!</definedName>
    <definedName name="linej_2_3_75">#REF!</definedName>
    <definedName name="linej_2_3_90" localSheetId="0">#REF!</definedName>
    <definedName name="linej_2_3_90">#REF!</definedName>
    <definedName name="linej_2_3_AV" localSheetId="0">#REF!</definedName>
    <definedName name="linej_2_3_AV">#REF!</definedName>
    <definedName name="linej_2_lookup" localSheetId="0">#REF!</definedName>
    <definedName name="linej_2_lookup">#REF!</definedName>
    <definedName name="linej_25" localSheetId="1">INDIRECT(linej_address_25)</definedName>
    <definedName name="linej_25" localSheetId="0">INDIRECT([0]!linej_address_25)</definedName>
    <definedName name="linej_25">INDIRECT(linej_address_25)</definedName>
    <definedName name="linej_50" localSheetId="1">INDIRECT(linej_address_50)</definedName>
    <definedName name="linej_50" localSheetId="0">INDIRECT([0]!linej_address_50)</definedName>
    <definedName name="linej_50">INDIRECT(linej_address_50)</definedName>
    <definedName name="linej_75" localSheetId="1">INDIRECT(linej_address_75)</definedName>
    <definedName name="linej_75" localSheetId="0">INDIRECT([0]!linej_address_75)</definedName>
    <definedName name="linej_75">INDIRECT(linej_address_75)</definedName>
    <definedName name="linej_90" localSheetId="1">INDIRECT(linej_address_90)</definedName>
    <definedName name="linej_90" localSheetId="0">INDIRECT([0]!linej_address_90)</definedName>
    <definedName name="linej_90">INDIRECT(linej_address_90)</definedName>
    <definedName name="linej_address_10">[1]variables!$C$35</definedName>
    <definedName name="linej_address_25">[1]variables!$C$34</definedName>
    <definedName name="linej_address_50">[1]variables!$C$33</definedName>
    <definedName name="linej_address_75">[1]variables!$C$32</definedName>
    <definedName name="linej_address_90">[1]variables!$C$31</definedName>
    <definedName name="linej_address_points">[1]variables!$C$30</definedName>
    <definedName name="linej_bar_address_10">[1]variables!$F$35</definedName>
    <definedName name="linej_bar_address_25">[1]variables!$F$34</definedName>
    <definedName name="linej_bar_address_50">[1]variables!$F$33</definedName>
    <definedName name="linej_bar_address_75">[1]variables!$F$32</definedName>
    <definedName name="linej_bar_address_90">[1]variables!$F$31</definedName>
    <definedName name="linej_bar_address_letters">[1]variables!$E$37</definedName>
    <definedName name="linej_bar_column_points">[1]variables!$E$30</definedName>
    <definedName name="linej_bar_counta">[1]variables!$E$21</definedName>
    <definedName name="linej_bar_end_column_10">[1]variables!$E$35</definedName>
    <definedName name="linej_bar_end_column_25">[1]variables!$E$34</definedName>
    <definedName name="linej_bar_end_column_50">[1]variables!$E$33</definedName>
    <definedName name="linej_bar_end_column_75">[1]variables!$E$32</definedName>
    <definedName name="linej_bar_end_column_90">[1]variables!$E$31</definedName>
    <definedName name="linej_bar_end_column_AV">[1]variables!$E$36</definedName>
    <definedName name="linej_bar_end_row">[1]variables!$E$22</definedName>
    <definedName name="linej_bar_job_level">[1]variables!$F$38</definedName>
    <definedName name="linej_bar_job_level_name">[1]variables!$E$38</definedName>
    <definedName name="linej_bar_jobfamily">[1]variables!$E$16</definedName>
    <definedName name="linej_bar_lookup">[1]variables!$E$17</definedName>
    <definedName name="linej_bar_points_range">[1]variables!$E$23</definedName>
    <definedName name="linej_bar_range_10">[1]variables!$E$28</definedName>
    <definedName name="linej_bar_range_25">[1]variables!$E$27</definedName>
    <definedName name="linej_bar_range_50">[1]variables!$E$26</definedName>
    <definedName name="linej_bar_range_75">[1]variables!$E$25</definedName>
    <definedName name="linej_bar_range_90">[1]variables!$E$24</definedName>
    <definedName name="linej_bar_range_AV">[1]variables!$E$29</definedName>
    <definedName name="linej_bar_sheet">[1]variables!$E$18</definedName>
    <definedName name="linej_bar_start_row">[1]variables!$E$20</definedName>
    <definedName name="linej_column_points">[1]variables!$B$30</definedName>
    <definedName name="linej_counta">[1]variables!$B$21</definedName>
    <definedName name="linej_end_column_10">[1]variables!$B$35</definedName>
    <definedName name="linej_end_column_25">[1]variables!$B$34</definedName>
    <definedName name="linej_end_column_50">[1]variables!$B$33</definedName>
    <definedName name="linej_end_column_75">[1]variables!$B$32</definedName>
    <definedName name="linej_end_column_90">[1]variables!$B$31</definedName>
    <definedName name="linej_end_column_AV">[1]variables!$B$36</definedName>
    <definedName name="linej_end_row">[1]variables!$B$22</definedName>
    <definedName name="linej_jobfamily">[1]variables!$B$16</definedName>
    <definedName name="linej_lookup">[1]variables!$B$17</definedName>
    <definedName name="linej_points" localSheetId="1">INDIRECT(linej_address_points)</definedName>
    <definedName name="linej_points" localSheetId="0">INDIRECT([0]!linej_address_points)</definedName>
    <definedName name="linej_points">INDIRECT(linej_address_points)</definedName>
    <definedName name="linej_points_2" localSheetId="1">#REF!</definedName>
    <definedName name="linej_points_2" localSheetId="0">#REF!</definedName>
    <definedName name="linej_points_2">#REF!</definedName>
    <definedName name="linej_points_range">[1]variables!$B$23</definedName>
    <definedName name="linej_range_10">[1]variables!$B$28</definedName>
    <definedName name="linej_range_25">[1]variables!$B$27</definedName>
    <definedName name="linej_range_50">[1]variables!$B$26</definedName>
    <definedName name="linej_range_75">[1]variables!$B$25</definedName>
    <definedName name="linej_range_90">[1]variables!$B$24</definedName>
    <definedName name="linej_range_AV">[1]variables!$B$29</definedName>
    <definedName name="linej_sheet">[1]variables!$B$18</definedName>
    <definedName name="linej_start_row">[1]variables!$B$20</definedName>
    <definedName name="list_bar_jobfamily">OFFSET([1]variables!$M$1,2,0,COUNTA([1]variables!$M:$M)-2,1)</definedName>
    <definedName name="list_inflation">[1]variables!$G$2:$G$42</definedName>
    <definedName name="list_jobfamily">OFFSET([1]variables!$M$1,1,0,COUNTA([1]variables!$M:$M)-1,1)</definedName>
    <definedName name="list_joblevels">[1]variables!$M:$Z</definedName>
    <definedName name="list_levels">[1]variables!$H$2:$H$7</definedName>
    <definedName name="list_regions">[1]variables!$D$2:$D$5</definedName>
    <definedName name="list_resultfamilies">OFFSET([1]JR1!$B$5,0,0,COUNTA([1]JR1!$B$5:$B$262),1)</definedName>
    <definedName name="list_salaries">[1]variables!$F$2:$F$4</definedName>
    <definedName name="lookup_column">[1]variables!$AB:$AC</definedName>
    <definedName name="lookup_column_reverse">[1]variables!$AC:$AD</definedName>
    <definedName name="lookup_jobfamily">[1]variables!$L:$M</definedName>
    <definedName name="result_bar_jobfamily">[1]variables!$C$4</definedName>
    <definedName name="result_bar_level">[1]variables!$C$6</definedName>
    <definedName name="result_bar_region">[1]variables!$C$2</definedName>
    <definedName name="result_bar_salary">[1]variables!$C$3</definedName>
    <definedName name="result_inflation">[1]variables!$B$5</definedName>
    <definedName name="result_jobfamily">[1]variables!$B$4</definedName>
    <definedName name="result_region">[1]variables!$B$2</definedName>
    <definedName name="result_salary">[1]variables!$B$3</definedName>
    <definedName name="riigipühad">[3]Riigipühad!$A$3:$A$30</definedName>
    <definedName name="SetS_1">'[1]kogu Eesti'!$AG:$AG</definedName>
    <definedName name="SetS_2">[1]Tallinn!$AG:$AG</definedName>
    <definedName name="SetS_3">[1]Tartu!$AG:$AG</definedName>
    <definedName name="SetS_4">'[1]muu Eesti'!$AG:$AG</definedName>
    <definedName name="SetSA_1" localSheetId="1">OFFSET(SetS_1,2,0,COUNTA(SetS_1),1)</definedName>
    <definedName name="SetSA_1" localSheetId="0">OFFSET([0]!SetS_1,2,0,COUNTA([0]!SetS_1),1)</definedName>
    <definedName name="SetSA_1">OFFSET(SetS_1,2,0,COUNTA(SetS_1),1)</definedName>
    <definedName name="SetSA_2" localSheetId="1">OFFSET(SetS_2,2,0,COUNTA(SetS_2),1)</definedName>
    <definedName name="SetSA_2" localSheetId="0">OFFSET([0]!SetS_2,2,0,COUNTA([0]!SetS_2),1)</definedName>
    <definedName name="SetSA_2">OFFSET(SetS_2,2,0,COUNTA(SetS_2),1)</definedName>
    <definedName name="SetSA_3" localSheetId="1">OFFSET(SetS_3,2,0,COUNTA(SetS_3),1)</definedName>
    <definedName name="SetSA_3" localSheetId="0">OFFSET([0]!SetS_3,2,0,COUNTA([0]!SetS_3),1)</definedName>
    <definedName name="SetSA_3">OFFSET(SetS_3,2,0,COUNTA(SetS_3),1)</definedName>
    <definedName name="SetSA_4" localSheetId="1">OFFSET(SetS_4,2,0,COUNTA(SetS_4),1)</definedName>
    <definedName name="SetSA_4" localSheetId="0">OFFSET([0]!SetS_4,2,0,COUNTA([0]!SetS_4),1)</definedName>
    <definedName name="SetSA_4">OFFSET(SetS_4,2,0,COUNTA(SetS_4),1)</definedName>
    <definedName name="SetSA_5" localSheetId="1">OFFSET(SetS_5,2,0,COUNTA(SetS_5),1)</definedName>
    <definedName name="SetSA_5" localSheetId="0">OFFSET(SetS_5,2,0,COUNTA(SetS_5),1)</definedName>
    <definedName name="SetSA_5">OFFSET(SetS_5,2,0,COUNTA(SetS_5),1)</definedName>
    <definedName name="teine" localSheetId="1">INDIRECT(line_range_90)</definedName>
    <definedName name="teine" localSheetId="0">INDIRECT([0]!line_range_90)</definedName>
    <definedName name="teine">INDIRECT(line_range_90)</definedName>
    <definedName name="txt_level_1">[1]variables!$H$2</definedName>
    <definedName name="txt_level_2">[1]variables!$H$3</definedName>
    <definedName name="txt_level_3">[1]variables!$H$4</definedName>
    <definedName name="txt_level_4">[1]variables!$H$5</definedName>
    <definedName name="txt_level_5">[1]variables!$H$6</definedName>
    <definedName name="txt_level_6">[1]variables!$H$7</definedName>
    <definedName name="x_axis_bar_title">[1]variables!$C$12</definedName>
    <definedName name="x_axis_title">[1]variables!$B$12</definedName>
    <definedName name="y_axis_bar_title">[1]variables!$C$11</definedName>
    <definedName name="y_axis_title">[1]variables!$B$11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H10" i="1" l="1"/>
  <c r="H11" i="1"/>
  <c r="H12" i="1"/>
  <c r="H13" i="1"/>
  <c r="H14" i="1"/>
  <c r="H15" i="1"/>
  <c r="H16" i="1"/>
  <c r="H17" i="1"/>
  <c r="H9" i="1"/>
  <c r="I74" i="1" l="1"/>
  <c r="I75" i="1"/>
  <c r="I76" i="1"/>
  <c r="I77" i="1"/>
  <c r="I78" i="1"/>
  <c r="I79" i="1"/>
  <c r="I80" i="1"/>
  <c r="I81" i="1"/>
  <c r="I82" i="1"/>
  <c r="I83" i="1"/>
  <c r="I7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24" i="1"/>
  <c r="I20" i="1"/>
  <c r="I21" i="1"/>
  <c r="I22" i="1"/>
  <c r="I19" i="1"/>
  <c r="I10" i="1"/>
  <c r="I11" i="1"/>
  <c r="I12" i="1"/>
  <c r="I13" i="1"/>
  <c r="I14" i="1"/>
  <c r="I15" i="1"/>
  <c r="I16" i="1"/>
  <c r="I17" i="1"/>
  <c r="I9" i="1"/>
  <c r="I8" i="1" l="1"/>
  <c r="C33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8" i="2"/>
  <c r="B33" i="2"/>
  <c r="D33" i="2" l="1"/>
  <c r="I23" i="1" l="1"/>
  <c r="H23" i="1"/>
  <c r="F23" i="1"/>
  <c r="D23" i="1"/>
  <c r="I72" i="1" l="1"/>
  <c r="F72" i="1"/>
  <c r="H72" i="1"/>
  <c r="I18" i="1"/>
  <c r="E8" i="1"/>
  <c r="F18" i="1"/>
  <c r="H18" i="1"/>
  <c r="F8" i="1"/>
  <c r="F84" i="1" s="1"/>
  <c r="H8" i="1"/>
  <c r="H84" i="1" s="1"/>
  <c r="E78" i="1"/>
  <c r="I84" i="1" l="1"/>
  <c r="G72" i="1"/>
  <c r="G8" i="1"/>
  <c r="D18" i="1" l="1"/>
  <c r="D8" i="1"/>
  <c r="E72" i="1"/>
  <c r="D72" i="1"/>
  <c r="E46" i="1"/>
  <c r="E44" i="1"/>
  <c r="E23" i="1" s="1"/>
  <c r="E22" i="1"/>
  <c r="E19" i="1"/>
  <c r="E18" i="1" l="1"/>
  <c r="G23" i="1"/>
  <c r="G18" i="1"/>
  <c r="D84" i="1"/>
  <c r="G84" i="1" l="1"/>
  <c r="E84" i="1"/>
</calcChain>
</file>

<file path=xl/sharedStrings.xml><?xml version="1.0" encoding="utf-8"?>
<sst xmlns="http://schemas.openxmlformats.org/spreadsheetml/2006/main" count="191" uniqueCount="166">
  <si>
    <t>Politsei- ja Piirivalveameti peadirektori korralduse 
"2024. aasta ametikohtade piirnumbri ja tööjõukulude eelarve kinnitamine" lisa 2</t>
  </si>
  <si>
    <t>2024 ametikohtade piirnumber ja tööjõukulude eelarve struktuuriüksuste lõikes</t>
  </si>
  <si>
    <t>ametikohtade piirnumber*</t>
  </si>
  <si>
    <t>tööjõukulude eelarve</t>
  </si>
  <si>
    <t>PIIRNUMBRILE JAOTATUD PALGAFOND</t>
  </si>
  <si>
    <t>KOKKU</t>
  </si>
  <si>
    <t>Üldjuhtimine</t>
  </si>
  <si>
    <t>Arendusosakond</t>
  </si>
  <si>
    <t>Administratsioon</t>
  </si>
  <si>
    <t>Keskkriminaalpolitsei</t>
  </si>
  <si>
    <t>Piirivalveosakond</t>
  </si>
  <si>
    <t>Põhja prefektuur</t>
  </si>
  <si>
    <t>Ida prefektuur</t>
  </si>
  <si>
    <t>Lõuna prefektuur</t>
  </si>
  <si>
    <t>Lääne prefektuur</t>
  </si>
  <si>
    <t>KÄSUNDUSLEPINGULISTE PALGAFOND</t>
  </si>
  <si>
    <t>S70-IN-PIIR-EST-RU-K</t>
  </si>
  <si>
    <t>S70-YLD-TAIEND</t>
  </si>
  <si>
    <t>S70-YLD-ERISTUS</t>
  </si>
  <si>
    <t>S70-YLD-MPS</t>
  </si>
  <si>
    <t>S70-YLD-KRIMTEAVE</t>
  </si>
  <si>
    <t>S70-YLD-EAS-ARIPLAAN</t>
  </si>
  <si>
    <t>S70-IN-ABIS-K</t>
  </si>
  <si>
    <t>S70-YLD-ITD</t>
  </si>
  <si>
    <t>S70-YLD-PAGULASED-05</t>
  </si>
  <si>
    <t>S70-YLD-VO15-K</t>
  </si>
  <si>
    <t>S70-KRIISIHALDUS-K</t>
  </si>
  <si>
    <t>S70-MO-VALJAOPE</t>
  </si>
  <si>
    <t>S70-MO-INSTRUKTORID</t>
  </si>
  <si>
    <t>S70-KAUGSEIRE-K</t>
  </si>
  <si>
    <t>S70-TAKTMEDITSIIN</t>
  </si>
  <si>
    <t>S70-MO-VEEKAHUR-K</t>
  </si>
  <si>
    <t>S70-L-KIIRREAG</t>
  </si>
  <si>
    <t>S70-YLD-KAITSELIIT</t>
  </si>
  <si>
    <t>S70-YLD-LEGAAL-RANNE</t>
  </si>
  <si>
    <t>S70-YLD-APKOOLITUS</t>
  </si>
  <si>
    <t>S70-YLD-SISEKOOLITUS</t>
  </si>
  <si>
    <t>S70-YLD-AASTAPAEV</t>
  </si>
  <si>
    <t>S70-YLD-SUURYRITUS</t>
  </si>
  <si>
    <t>S70-YLD-MEREOPPUS</t>
  </si>
  <si>
    <t>S70-YLD-STRAT</t>
  </si>
  <si>
    <t>TSENTRAALNE TÖÖJÕUKULUDE EELARVE</t>
  </si>
  <si>
    <t>TÖÖJÕUKULUDE EELARVE KOKKU</t>
  </si>
  <si>
    <t>* piirnumber sisaldab projekti eelarvest rahastatavaid ametikohti</t>
  </si>
  <si>
    <t>teenuse nimetus</t>
  </si>
  <si>
    <t>Ennetuse teenus</t>
  </si>
  <si>
    <t>Eriüksuse ja kiirreageerimise teenus</t>
  </si>
  <si>
    <t>Isikukaitse teenus</t>
  </si>
  <si>
    <t>Isikut tõendavate dokumentide väljaandmise teenus</t>
  </si>
  <si>
    <t>Isikute kinnipidamise teenus</t>
  </si>
  <si>
    <t>Isikute otsimise teenus</t>
  </si>
  <si>
    <t>Isikutuvastuse teenus</t>
  </si>
  <si>
    <t>Kogukonnaga seotud süütegude lahendamise teenus</t>
  </si>
  <si>
    <t>Liiklusjärelevalve teenus</t>
  </si>
  <si>
    <t>Merereostustõrje teenus</t>
  </si>
  <si>
    <t>Migratsioonijärelevalve teenus</t>
  </si>
  <si>
    <t>Objektide valvamise teenus</t>
  </si>
  <si>
    <t>Patrulltöö teenus</t>
  </si>
  <si>
    <t>Piiri valvamise teenus</t>
  </si>
  <si>
    <t>Piirikontrolli teostamise teenus</t>
  </si>
  <si>
    <t>Piirkondliku politseitöö teenus</t>
  </si>
  <si>
    <t>Rahvusvahelise kaitse määratlemise teenus</t>
  </si>
  <si>
    <t>Rannikuvalve teenus</t>
  </si>
  <si>
    <t>Raskete peitkuritegude avastamise teenus</t>
  </si>
  <si>
    <t>SAR teenus</t>
  </si>
  <si>
    <t>Tegevus- ja relvalubade väljaandmise teenus</t>
  </si>
  <si>
    <t>Vabatahtlike kaasamise teenus</t>
  </si>
  <si>
    <t>Viisateenus</t>
  </si>
  <si>
    <t>Väärteokaristuse täideviimise teenus</t>
  </si>
  <si>
    <t>Õigusliku staatuse määratlemise teenus</t>
  </si>
  <si>
    <t>2024 tööjõukulude eelarve põhiteenuste lõikes kulumudeli alusel</t>
  </si>
  <si>
    <t>eelarve liik ja objekt</t>
  </si>
  <si>
    <t>10SE100003</t>
  </si>
  <si>
    <t>projektikood</t>
  </si>
  <si>
    <t>Strateegia tööplaanidega seotud kulude eelarve</t>
  </si>
  <si>
    <t>Mereõppustega seotud kulude eelarve</t>
  </si>
  <si>
    <t>Suurüritustega seotud kulude eelarve</t>
  </si>
  <si>
    <t>PPA aastapäevaga seotud kulude eelarve</t>
  </si>
  <si>
    <t>Abipolitseinike sisekoolituse eelarve</t>
  </si>
  <si>
    <t>Sisekoolitajate eelarve</t>
  </si>
  <si>
    <t>struktuuriüksus/projekti nimetus</t>
  </si>
  <si>
    <t>Jälitustegevuse teenuse arendustööde projekt</t>
  </si>
  <si>
    <t>Sideettevõtjate andmete töötlemise lahenduse projekt</t>
  </si>
  <si>
    <t>MPS arenduse projekt</t>
  </si>
  <si>
    <t>E-residentsuse äriplaani projekt</t>
  </si>
  <si>
    <t>Automaatse biomeetrilise identifitseerimissüsteemi loomise ja rakendamise projekt</t>
  </si>
  <si>
    <t>ITD projekt</t>
  </si>
  <si>
    <t>Euroopa rändekava tegevuste projekt</t>
  </si>
  <si>
    <t>VO15 lennuvõimekuse arendamise projekt</t>
  </si>
  <si>
    <t>Kriisideks valmisoleku tagamiseks personali värbamise projekt</t>
  </si>
  <si>
    <t>Massiohje väljaõppe projekt</t>
  </si>
  <si>
    <t>Professionaalse kaugmaa seirevõimekuse loomise projekt</t>
  </si>
  <si>
    <t>Taktikalise meditsiini võimekuse loomise projekt</t>
  </si>
  <si>
    <t>Massiohje veekahurite soetamise projekt</t>
  </si>
  <si>
    <t>Eriettevalmistuse instruktorite võimekuse tõstmise projekt</t>
  </si>
  <si>
    <t>Kiirreageerimise võimekuse tõstmise projekt</t>
  </si>
  <si>
    <t>KL tegevliikmetele väljaõppe korraldamise projekt</t>
  </si>
  <si>
    <t>Rändemenetluse tõhustamise projekt</t>
  </si>
  <si>
    <t>Eesti-Vene piiri ehituse projekt</t>
  </si>
  <si>
    <t>aasta algus</t>
  </si>
  <si>
    <t>lõplik</t>
  </si>
  <si>
    <t>ametikohtade piirnumber</t>
  </si>
  <si>
    <t>20SR100034</t>
  </si>
  <si>
    <t>S70-YLD-EITS</t>
  </si>
  <si>
    <t>20SR10A100</t>
  </si>
  <si>
    <t>20SR100135</t>
  </si>
  <si>
    <t>20SR10A132</t>
  </si>
  <si>
    <t>S70-YLD-KEELEOPE</t>
  </si>
  <si>
    <t>S70-IN-MS-UASOIDUK-K</t>
  </si>
  <si>
    <t>S70-RIIDEVARUSTUS-K</t>
  </si>
  <si>
    <t>S70-TEADUS-DROONID-K</t>
  </si>
  <si>
    <t>S70-VT-KAUDKULUD RV</t>
  </si>
  <si>
    <t>S70-YLD-APKULUD</t>
  </si>
  <si>
    <t>20SR10A050</t>
  </si>
  <si>
    <t>S70-YLD-CREVEX</t>
  </si>
  <si>
    <t>S70-YLD-ESTPOL9</t>
  </si>
  <si>
    <t>S70-YLD-JEF</t>
  </si>
  <si>
    <t>S70-YLD-KAJA</t>
  </si>
  <si>
    <t>S70-YLD-KK-KAITSE</t>
  </si>
  <si>
    <t>S70-YLD-LITTER</t>
  </si>
  <si>
    <t>S70-YLD-LITTER-J</t>
  </si>
  <si>
    <t>S70-YLD-REOSTUSOPPUS</t>
  </si>
  <si>
    <t>S70-YLD-SKA</t>
  </si>
  <si>
    <t>S70-YLD-SUSLIK</t>
  </si>
  <si>
    <t>S70-YLD-SUSLIK-2</t>
  </si>
  <si>
    <t>S70-YLD-SUURSAADIK</t>
  </si>
  <si>
    <t>S70-YLD-USASAADIK</t>
  </si>
  <si>
    <t>20VR100076</t>
  </si>
  <si>
    <t>20SR10A133</t>
  </si>
  <si>
    <t>20VR100123</t>
  </si>
  <si>
    <t>Uue infoturbestandardi rakendamine</t>
  </si>
  <si>
    <t>Keeleõppe täiendavad vahendid</t>
  </si>
  <si>
    <t>Kiirreageerijate maastikuvõimekuse suurendamine</t>
  </si>
  <si>
    <t>Vabatahtlike kaasamise võimekuse suurendamine</t>
  </si>
  <si>
    <t>Crevex õppuse eelarve</t>
  </si>
  <si>
    <t>Drooniprojekt</t>
  </si>
  <si>
    <t>Öötöö, riigipüha ja valvetasude eelarve</t>
  </si>
  <si>
    <t>Erisoodustuse eelarve</t>
  </si>
  <si>
    <t>Operatiivgrupi juhtivkoordinaatorite reserv (SMC)</t>
  </si>
  <si>
    <t>Abikaasatasu</t>
  </si>
  <si>
    <t>Majutusteenuse kasutajate andmete IS TURS</t>
  </si>
  <si>
    <t>Püsikohustuste puudujääk</t>
  </si>
  <si>
    <t>Kokkuhoiumeede (kohtukonvoi mahu vähendamine)</t>
  </si>
  <si>
    <t>Kokkuhoiumeede (KOV õiguste laiendamine/kainestusmaja teenuse üleandmine)</t>
  </si>
  <si>
    <t>Aastatevaheline (2023-&gt;2024) eelarve ümbertõstmine</t>
  </si>
  <si>
    <t>Sotsiaaltoetused ja hüvitised hukkumise ja vigastuse korral</t>
  </si>
  <si>
    <t>Reostustõrje õppuse eelarve</t>
  </si>
  <si>
    <t>Kaudsete kulude eelarve</t>
  </si>
  <si>
    <t>USA suursaadiku kaitse</t>
  </si>
  <si>
    <t>Ukrainas asuva Eesti suursaadiku kaitse</t>
  </si>
  <si>
    <t>UA presidendi visiidi turvalisuse tagamine</t>
  </si>
  <si>
    <t>JEF liidrite tippkohtumisel turvalisuse tagamine</t>
  </si>
  <si>
    <t>Ukraina sõjapõgenikega seotud tegevuste eelarve</t>
  </si>
  <si>
    <t>Läti piirivalve toetamine</t>
  </si>
  <si>
    <t>UA peaministri visiidi turvalisuse tagamine</t>
  </si>
  <si>
    <t xml:space="preserve">Kaja Kallase isikukaitse tagamine </t>
  </si>
  <si>
    <t xml:space="preserve">Kersti Kaljulaidi isikukaitse tagamine </t>
  </si>
  <si>
    <t>Ajutise kaitse pikendamine</t>
  </si>
  <si>
    <t>Ukrainasse saadetavate sõidukite eelarve</t>
  </si>
  <si>
    <t>muudatused</t>
  </si>
  <si>
    <t>Aasta jooksul tekkinud ühekordne kokkuhoid (sh 2023. a ülekantud vahendid)</t>
  </si>
  <si>
    <t>aasta lõpp</t>
  </si>
  <si>
    <t>Krim.teabe analüüsimooduli arendamise projekt</t>
  </si>
  <si>
    <t>PROJEKTIDE TÖÖJÕUKULUDE EELARVE**</t>
  </si>
  <si>
    <t>** projektide tööjõukulude eelarve sisaldab ka erisoodustuse eelarvet</t>
  </si>
  <si>
    <t>Täiendavate õppekohtade eelarve SKA-st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</si>
</sst>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/>
    <xf numFmtId="4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3" fontId="1" fillId="0" borderId="0" xfId="0" applyNumberFormat="1" applyFont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4" fillId="3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4" fontId="4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3" fontId="7" fillId="0" borderId="1" xfId="0" applyNumberFormat="1" applyFont="1" applyBorder="1"/>
    <xf numFmtId="0" fontId="7" fillId="0" borderId="0" xfId="0" applyFont="1"/>
    <xf numFmtId="4" fontId="5" fillId="2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allaad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_personali_b/Arvestus%20ja%20anal&#252;&#252;s/aruanded/FONTES-palgauuringud/Palgauuring-2017/Koopia%20failist%20Politsei-%20ja%20Piirivalveamet_AT%20graafik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ARUANDED-2010\aru-01.08.2017(algandm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KIRI-2010\Puhkusetabeli_2010-tehnikakesk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Graafik"/>
      <sheetName val="Tulpdiagramm"/>
      <sheetName val="kogu Eesti"/>
      <sheetName val="Tallinn"/>
      <sheetName val="Tartu"/>
      <sheetName val="muu Eesti"/>
      <sheetName val="Punktid"/>
      <sheetName val="R1"/>
      <sheetName val="R2"/>
      <sheetName val="R3"/>
      <sheetName val="R4"/>
      <sheetName val="JR1"/>
      <sheetName val="JR2"/>
      <sheetName val="JR3"/>
      <sheetName val="JR4"/>
      <sheetName val="variables"/>
      <sheetName val="S kogu Eesti"/>
      <sheetName val="S Tallinn"/>
      <sheetName val="S Tartu"/>
      <sheetName val="S muu Eesti"/>
    </sheetNames>
    <sheetDataSet>
      <sheetData sheetId="0"/>
      <sheetData sheetId="1"/>
      <sheetData sheetId="2"/>
      <sheetData sheetId="3">
        <row r="1">
          <cell r="AG1"/>
        </row>
        <row r="2">
          <cell r="AG2" t="str">
            <v>Aasta põhipalk</v>
          </cell>
        </row>
        <row r="3">
          <cell r="AG3"/>
        </row>
      </sheetData>
      <sheetData sheetId="4">
        <row r="1">
          <cell r="AG1"/>
        </row>
        <row r="2">
          <cell r="AG2" t="str">
            <v>Aasta kogupalk</v>
          </cell>
        </row>
        <row r="3">
          <cell r="AG3"/>
        </row>
      </sheetData>
      <sheetData sheetId="5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6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7"/>
      <sheetData sheetId="8"/>
      <sheetData sheetId="9"/>
      <sheetData sheetId="10"/>
      <sheetData sheetId="11"/>
      <sheetData sheetId="12">
        <row r="5">
          <cell r="B5" t="str">
            <v>AT - (Sise)auditeerimine</v>
          </cell>
        </row>
        <row r="6">
          <cell r="B6" t="str">
            <v>AT - (Sise)auditeerimine</v>
          </cell>
        </row>
        <row r="7">
          <cell r="B7" t="str">
            <v>AT - (Sise)auditeerimine</v>
          </cell>
        </row>
        <row r="8">
          <cell r="B8" t="str">
            <v>AT - (Sise)auditeerimine</v>
          </cell>
        </row>
        <row r="9">
          <cell r="B9" t="str">
            <v>AT - Andmeait</v>
          </cell>
        </row>
        <row r="10">
          <cell r="B10" t="str">
            <v>AT - Andmeait</v>
          </cell>
        </row>
        <row r="11">
          <cell r="B11" t="str">
            <v>AT - Andmeanalüüs ja -seire</v>
          </cell>
        </row>
        <row r="12">
          <cell r="B12" t="str">
            <v>AT - Andmeanalüüs ja -seire</v>
          </cell>
        </row>
        <row r="13">
          <cell r="B13" t="str">
            <v>AT - Andmeanalüüs ja -seire</v>
          </cell>
        </row>
        <row r="14">
          <cell r="B14" t="str">
            <v>AT - Andmeanalüüs ja -seire</v>
          </cell>
        </row>
        <row r="15">
          <cell r="B15" t="str">
            <v>AT - Andmeanalüüs ja -seire</v>
          </cell>
        </row>
        <row r="16">
          <cell r="B16" t="str">
            <v>AT - Andmeanalüüs ja -seire</v>
          </cell>
        </row>
        <row r="17">
          <cell r="B17" t="str">
            <v>AT - Andmeanalüüs ja -seire</v>
          </cell>
        </row>
        <row r="18">
          <cell r="B18" t="str">
            <v>AT - Arengu ja poliitika kujundamine</v>
          </cell>
        </row>
        <row r="19">
          <cell r="B19" t="str">
            <v>AT - Arengu ja poliitika kujundamine</v>
          </cell>
        </row>
        <row r="20">
          <cell r="B20" t="str">
            <v>AT - Arengu ja poliitika kujundamine</v>
          </cell>
        </row>
        <row r="21">
          <cell r="B21" t="str">
            <v>AT - Arengu ja poliitika kujundamine</v>
          </cell>
        </row>
        <row r="22">
          <cell r="B22" t="str">
            <v>AT - Arengu ja poliitika kujundamine</v>
          </cell>
        </row>
        <row r="23">
          <cell r="B23" t="str">
            <v>AT - Arhiivindus</v>
          </cell>
        </row>
        <row r="24">
          <cell r="B24" t="str">
            <v>AT - Arhiivindus</v>
          </cell>
        </row>
        <row r="25">
          <cell r="B25" t="str">
            <v>AT - Arhiivindus</v>
          </cell>
        </row>
        <row r="26">
          <cell r="B26" t="str">
            <v>AT - Arhiivindus</v>
          </cell>
        </row>
        <row r="27">
          <cell r="B27" t="str">
            <v>AT - Digiteerimine</v>
          </cell>
        </row>
        <row r="28">
          <cell r="B28" t="str">
            <v>AT - Ekspertiis</v>
          </cell>
        </row>
        <row r="29">
          <cell r="B29" t="str">
            <v>AT - Ekspertiis</v>
          </cell>
        </row>
        <row r="30">
          <cell r="B30" t="str">
            <v>AT - Ekspertiis</v>
          </cell>
        </row>
        <row r="31">
          <cell r="B31" t="str">
            <v>AT - Ekspertiis</v>
          </cell>
        </row>
        <row r="32">
          <cell r="B32" t="str">
            <v>AT - Ekspertiis</v>
          </cell>
        </row>
        <row r="33">
          <cell r="B33" t="str">
            <v>AT - Finantsanalüüs, -planeerimine ja -juhtimine</v>
          </cell>
        </row>
        <row r="34">
          <cell r="B34" t="str">
            <v>AT - Finantsanalüüs, -planeerimine ja -juhtimine</v>
          </cell>
        </row>
        <row r="35">
          <cell r="B35" t="str">
            <v>AT - Finantsanalüüs, -planeerimine ja -juhtimine</v>
          </cell>
        </row>
        <row r="36">
          <cell r="B36" t="str">
            <v>AT - Finantsanalüüs, -planeerimine ja -juhtimine</v>
          </cell>
        </row>
        <row r="37">
          <cell r="B37" t="str">
            <v>AT - Finantsanalüüs, -planeerimine ja -juhtimine</v>
          </cell>
        </row>
        <row r="38">
          <cell r="B38" t="str">
            <v>AT - Geomaatika</v>
          </cell>
        </row>
        <row r="39">
          <cell r="B39" t="str">
            <v>AT - Geomaatika</v>
          </cell>
        </row>
        <row r="40">
          <cell r="B40" t="str">
            <v>AT - Info ja dokumendihaldus</v>
          </cell>
        </row>
        <row r="41">
          <cell r="B41" t="str">
            <v>AT - Info ja dokumendihaldus</v>
          </cell>
        </row>
        <row r="42">
          <cell r="B42" t="str">
            <v>AT - Info ja dokumendihaldus</v>
          </cell>
        </row>
        <row r="43">
          <cell r="B43" t="str">
            <v>AT - Info ja dokumendihaldus</v>
          </cell>
        </row>
        <row r="44">
          <cell r="B44" t="str">
            <v>AT - Info ja dokumendihaldus</v>
          </cell>
        </row>
        <row r="45">
          <cell r="B45" t="str">
            <v>AT - Inseneritööd</v>
          </cell>
        </row>
        <row r="46">
          <cell r="B46" t="str">
            <v>AT - Inseneritööd</v>
          </cell>
        </row>
        <row r="47">
          <cell r="B47" t="str">
            <v>AT - Inseneritööd</v>
          </cell>
        </row>
        <row r="48">
          <cell r="B48" t="str">
            <v>AT - Inseneritööd</v>
          </cell>
        </row>
        <row r="49">
          <cell r="B49" t="str">
            <v>AT - Instruktorid-koolitajad</v>
          </cell>
        </row>
        <row r="50">
          <cell r="B50" t="str">
            <v>AT - Instruktorid-koolitajad</v>
          </cell>
        </row>
        <row r="51">
          <cell r="B51" t="str">
            <v>AT - Instruktorid-koolitajad</v>
          </cell>
        </row>
        <row r="52">
          <cell r="B52" t="str">
            <v>AT - Isikute teenindamine</v>
          </cell>
        </row>
        <row r="53">
          <cell r="B53" t="str">
            <v>AT - Isikute teenindamine</v>
          </cell>
        </row>
        <row r="54">
          <cell r="B54" t="str">
            <v>AT - Isikute teenindamine</v>
          </cell>
        </row>
        <row r="55">
          <cell r="B55" t="str">
            <v>AT - Isikute teenindamine</v>
          </cell>
        </row>
        <row r="56">
          <cell r="B56" t="str">
            <v>AT - Isikute teenindamine</v>
          </cell>
        </row>
        <row r="57">
          <cell r="B57" t="str">
            <v>AT - Isikute teenindamine</v>
          </cell>
        </row>
        <row r="58">
          <cell r="B58" t="str">
            <v>AT - IT - andmeturve</v>
          </cell>
        </row>
        <row r="59">
          <cell r="B59" t="str">
            <v>AT - IT - andmeturve</v>
          </cell>
        </row>
        <row r="60">
          <cell r="B60" t="str">
            <v>AT - IT - andmeturve</v>
          </cell>
        </row>
        <row r="61">
          <cell r="B61" t="str">
            <v>AT - IT - arvutigraafika</v>
          </cell>
        </row>
        <row r="62">
          <cell r="B62" t="str">
            <v>AT - IT - juhtimine</v>
          </cell>
        </row>
        <row r="63">
          <cell r="B63" t="str">
            <v>AT - IT - juhtimine</v>
          </cell>
        </row>
        <row r="64">
          <cell r="B64" t="str">
            <v>AT - IT - juhtimine</v>
          </cell>
        </row>
        <row r="65">
          <cell r="B65" t="str">
            <v>AT - IT - konsultandid</v>
          </cell>
        </row>
        <row r="66">
          <cell r="B66" t="str">
            <v>AT - IT - konsultandid</v>
          </cell>
        </row>
        <row r="67">
          <cell r="B67" t="str">
            <v>AT - IT - konsultandid</v>
          </cell>
        </row>
        <row r="68">
          <cell r="B68" t="str">
            <v>AT - IT - projektijuhtimine</v>
          </cell>
        </row>
        <row r="69">
          <cell r="B69" t="str">
            <v>AT - IT - projektijuhtimine</v>
          </cell>
        </row>
        <row r="70">
          <cell r="B70" t="str">
            <v>AT - IT - projektijuhtimine</v>
          </cell>
        </row>
        <row r="71">
          <cell r="B71" t="str">
            <v>AT - IT - süsteemiadministratsioon</v>
          </cell>
        </row>
        <row r="72">
          <cell r="B72" t="str">
            <v>AT - IT - süsteemiadministratsioon</v>
          </cell>
        </row>
        <row r="73">
          <cell r="B73" t="str">
            <v>AT - IT - süsteemiadministratsioon</v>
          </cell>
        </row>
        <row r="74">
          <cell r="B74" t="str">
            <v>AT - IT - süsteemiadministratsioon</v>
          </cell>
        </row>
        <row r="75">
          <cell r="B75" t="str">
            <v>AT - IT - süsteemianalüüs</v>
          </cell>
        </row>
        <row r="76">
          <cell r="B76" t="str">
            <v>AT - IT - süsteemianalüüs</v>
          </cell>
        </row>
        <row r="77">
          <cell r="B77" t="str">
            <v>AT - IT - süsteemianalüüs</v>
          </cell>
        </row>
        <row r="78">
          <cell r="B78" t="str">
            <v>AT - IT - süsteemiarhitektuur</v>
          </cell>
        </row>
        <row r="79">
          <cell r="B79" t="str">
            <v>AT - IT - süsteemiarhitektuur</v>
          </cell>
        </row>
        <row r="80">
          <cell r="B80" t="str">
            <v>AT - IT - süsteemiarhitektuur</v>
          </cell>
        </row>
        <row r="81">
          <cell r="B81" t="str">
            <v>AT - IT - tarkvara programmeerimine</v>
          </cell>
        </row>
        <row r="82">
          <cell r="B82" t="str">
            <v>AT - IT - tarkvara programmeerimine</v>
          </cell>
        </row>
        <row r="83">
          <cell r="B83" t="str">
            <v>AT - IT - tarkvara programmeerimine</v>
          </cell>
        </row>
        <row r="84">
          <cell r="B84" t="str">
            <v>AT - IT - teenuste tugi</v>
          </cell>
        </row>
        <row r="85">
          <cell r="B85" t="str">
            <v>AT - IT - teenuste tugi</v>
          </cell>
        </row>
        <row r="86">
          <cell r="B86" t="str">
            <v>AT - IT - teenuste tugi</v>
          </cell>
        </row>
        <row r="87">
          <cell r="B87" t="str">
            <v>AT - IT - testimine</v>
          </cell>
        </row>
        <row r="88">
          <cell r="B88" t="str">
            <v>AT - Kommunikatsiooni juhtimine</v>
          </cell>
        </row>
        <row r="89">
          <cell r="B89" t="str">
            <v>AT - Kommunikatsiooni juhtimine</v>
          </cell>
        </row>
        <row r="90">
          <cell r="B90" t="str">
            <v>AT - Kommunikatsiooni juhtimine</v>
          </cell>
        </row>
        <row r="91">
          <cell r="B91" t="str">
            <v>AT - Kommunikatsiooni juhtimine</v>
          </cell>
        </row>
        <row r="92">
          <cell r="B92" t="str">
            <v>AT - Koostöö korraldamine ja rahvusvaheliste suhete arendamine</v>
          </cell>
        </row>
        <row r="93">
          <cell r="B93" t="str">
            <v>AT - Koostöö korraldamine ja rahvusvaheliste suhete arendamine</v>
          </cell>
        </row>
        <row r="94">
          <cell r="B94" t="str">
            <v>AT - Koostöö korraldamine ja rahvusvaheliste suhete arendamine</v>
          </cell>
        </row>
        <row r="95">
          <cell r="B95" t="str">
            <v>AT - Koostöö korraldamine ja rahvusvaheliste suhete arendamine</v>
          </cell>
        </row>
        <row r="96">
          <cell r="B96" t="str">
            <v>AT - Koostöö korraldamine ja rahvusvaheliste suhete arendamine</v>
          </cell>
        </row>
        <row r="97">
          <cell r="B97" t="str">
            <v>AT - Koostöö korraldamine ja rahvusvaheliste suhete arendamine</v>
          </cell>
        </row>
        <row r="98">
          <cell r="B98" t="str">
            <v>AT - Korra tagamine</v>
          </cell>
        </row>
        <row r="99">
          <cell r="B99" t="str">
            <v>AT - Korra tagamine</v>
          </cell>
        </row>
        <row r="100">
          <cell r="B100" t="str">
            <v>AT - Korra tagamine</v>
          </cell>
        </row>
        <row r="101">
          <cell r="B101" t="str">
            <v>AT - Korra tagamine</v>
          </cell>
        </row>
        <row r="102">
          <cell r="B102" t="str">
            <v>AT - Korra tagamine</v>
          </cell>
        </row>
        <row r="103">
          <cell r="B103" t="str">
            <v>AT - Korra tagamine</v>
          </cell>
        </row>
        <row r="104">
          <cell r="B104" t="str">
            <v>AT - Korra tagamine</v>
          </cell>
        </row>
        <row r="105">
          <cell r="B105" t="str">
            <v>AT - Kunstilised tööd</v>
          </cell>
        </row>
        <row r="106">
          <cell r="B106" t="str">
            <v>AT - Laboritööd</v>
          </cell>
        </row>
        <row r="107">
          <cell r="B107" t="str">
            <v>AT - Laboritööd</v>
          </cell>
        </row>
        <row r="108">
          <cell r="B108" t="str">
            <v>AT - Laboritööd</v>
          </cell>
        </row>
        <row r="109">
          <cell r="B109" t="str">
            <v>AT - Laboritööd</v>
          </cell>
        </row>
        <row r="110">
          <cell r="B110" t="str">
            <v>AT - Laboritööd</v>
          </cell>
        </row>
        <row r="111">
          <cell r="B111" t="str">
            <v>AT - Ladu</v>
          </cell>
        </row>
        <row r="112">
          <cell r="B112" t="str">
            <v>AT - Ladu</v>
          </cell>
        </row>
        <row r="113">
          <cell r="B113" t="str">
            <v>AT - Ladu</v>
          </cell>
        </row>
        <row r="114">
          <cell r="B114" t="str">
            <v>AT - Laevameeskond</v>
          </cell>
        </row>
        <row r="115">
          <cell r="B115" t="str">
            <v>AT - Laevameeskond</v>
          </cell>
        </row>
        <row r="116">
          <cell r="B116" t="str">
            <v>AT - Laevameeskond</v>
          </cell>
        </row>
        <row r="117">
          <cell r="B117" t="str">
            <v>AT - Laevameeskond</v>
          </cell>
        </row>
        <row r="118">
          <cell r="B118" t="str">
            <v>AT - Laevameeskond</v>
          </cell>
        </row>
        <row r="119">
          <cell r="B119" t="str">
            <v>AT - Laevameeskond</v>
          </cell>
        </row>
        <row r="120">
          <cell r="B120" t="str">
            <v>AT - Laevameeskond</v>
          </cell>
        </row>
        <row r="121">
          <cell r="B121" t="str">
            <v>AT - Laevameeskond</v>
          </cell>
        </row>
        <row r="122">
          <cell r="B122" t="str">
            <v>AT - Laevameeskond</v>
          </cell>
        </row>
        <row r="123">
          <cell r="B123" t="str">
            <v>AT - Logistika</v>
          </cell>
        </row>
        <row r="124">
          <cell r="B124" t="str">
            <v>AT - Meditsiin</v>
          </cell>
        </row>
        <row r="125">
          <cell r="B125" t="str">
            <v>AT - Meditsiin</v>
          </cell>
        </row>
        <row r="126">
          <cell r="B126" t="str">
            <v>AT - Muuseumitööd</v>
          </cell>
        </row>
        <row r="127">
          <cell r="B127" t="str">
            <v>AT - Muuseumitööd</v>
          </cell>
        </row>
        <row r="128">
          <cell r="B128" t="str">
            <v>AT - Muuseumitööd</v>
          </cell>
        </row>
        <row r="129">
          <cell r="B129" t="str">
            <v>AT - Muuseumitööd</v>
          </cell>
        </row>
        <row r="130">
          <cell r="B130" t="str">
            <v>AT - Muuseumitööd</v>
          </cell>
        </row>
        <row r="131">
          <cell r="B131" t="str">
            <v>AT - Müük ja klienditeenindus</v>
          </cell>
        </row>
        <row r="132">
          <cell r="B132" t="str">
            <v>AT - Müük ja klienditeenindus</v>
          </cell>
        </row>
        <row r="133">
          <cell r="B133" t="str">
            <v>AT - Nõustav ja kontrolliv järelevalve</v>
          </cell>
        </row>
        <row r="134">
          <cell r="B134" t="str">
            <v>AT - Nõustav ja kontrolliv järelevalve</v>
          </cell>
        </row>
        <row r="135">
          <cell r="B135" t="str">
            <v>AT - Nõustav ja kontrolliv järelevalve</v>
          </cell>
        </row>
        <row r="136">
          <cell r="B136" t="str">
            <v>AT - Nõustav ja kontrolliv järelevalve</v>
          </cell>
        </row>
        <row r="137">
          <cell r="B137" t="str">
            <v>AT - Nõustav ja kontrolliv järelevalve</v>
          </cell>
        </row>
        <row r="138">
          <cell r="B138" t="str">
            <v>AT - Nõustav ja kontrolliv järelevalve</v>
          </cell>
        </row>
        <row r="139">
          <cell r="B139" t="str">
            <v>AT - Nõustav ja kontrolliv järelevalve</v>
          </cell>
        </row>
        <row r="140">
          <cell r="B140" t="str">
            <v>AT - Nõustav ja kontrolliv järelevalve</v>
          </cell>
        </row>
        <row r="141">
          <cell r="B141" t="str">
            <v>AT - Operatiivinfo juhtimine</v>
          </cell>
        </row>
        <row r="142">
          <cell r="B142" t="str">
            <v>AT - Operatiivinfo juhtimine</v>
          </cell>
        </row>
        <row r="143">
          <cell r="B143" t="str">
            <v>AT - Operatiivinfo juhtimine</v>
          </cell>
        </row>
        <row r="144">
          <cell r="B144" t="str">
            <v>AT - Operatiivinfo juhtimine</v>
          </cell>
        </row>
        <row r="145">
          <cell r="B145" t="str">
            <v>AT - Organisatsiooni protsessid (tegevustõhusus ja kvaliteet)</v>
          </cell>
        </row>
        <row r="146">
          <cell r="B146" t="str">
            <v>AT - Organisatsiooni protsessid (tegevustõhusus ja kvaliteet)</v>
          </cell>
        </row>
        <row r="147">
          <cell r="B147" t="str">
            <v>AT - Organisatsiooni protsessid (tegevustõhusus ja kvaliteet)</v>
          </cell>
        </row>
        <row r="148">
          <cell r="B148" t="str">
            <v>AT - Organisatsiooni protsessid (tegevustõhusus ja kvaliteet)</v>
          </cell>
        </row>
        <row r="149">
          <cell r="B149" t="str">
            <v>AT - Organisatsiooni protsessid (tegevustõhusus ja kvaliteet)</v>
          </cell>
        </row>
        <row r="150">
          <cell r="B150" t="str">
            <v>AT - Oskustööd</v>
          </cell>
        </row>
        <row r="151">
          <cell r="B151" t="str">
            <v>AT - Oskustööd</v>
          </cell>
        </row>
        <row r="152">
          <cell r="B152" t="str">
            <v>AT - Oskustööd</v>
          </cell>
        </row>
        <row r="153">
          <cell r="B153" t="str">
            <v>AT - Oskustööd</v>
          </cell>
        </row>
        <row r="154">
          <cell r="B154" t="str">
            <v>AT - Perekonnaseisuametnikud</v>
          </cell>
        </row>
        <row r="155">
          <cell r="B155" t="str">
            <v>AT - Perekonnaseisuametnikud</v>
          </cell>
        </row>
        <row r="156">
          <cell r="B156" t="str">
            <v>AT - Perekonnaseisuametnikud</v>
          </cell>
        </row>
        <row r="157">
          <cell r="B157" t="str">
            <v>AT - Personalijuhtimine</v>
          </cell>
        </row>
        <row r="158">
          <cell r="B158" t="str">
            <v>AT - Personalijuhtimine</v>
          </cell>
        </row>
        <row r="159">
          <cell r="B159" t="str">
            <v>AT - Personalijuhtimine</v>
          </cell>
        </row>
        <row r="160">
          <cell r="B160" t="str">
            <v>AT - Personalijuhtimine</v>
          </cell>
        </row>
        <row r="161">
          <cell r="B161" t="str">
            <v>AT - Personalijuhtimine</v>
          </cell>
        </row>
        <row r="162">
          <cell r="B162" t="str">
            <v>AT - Poliitika rakendamine</v>
          </cell>
        </row>
        <row r="163">
          <cell r="B163" t="str">
            <v>AT - Poliitika rakendamine</v>
          </cell>
        </row>
        <row r="164">
          <cell r="B164" t="str">
            <v>AT - Poliitika rakendamine</v>
          </cell>
        </row>
        <row r="165">
          <cell r="B165" t="str">
            <v>AT - Poliitika rakendamine</v>
          </cell>
        </row>
        <row r="166">
          <cell r="B166" t="str">
            <v>AT - Poliitika rakendamine</v>
          </cell>
        </row>
        <row r="167">
          <cell r="B167" t="str">
            <v>AT - Poliitika rakendamine</v>
          </cell>
        </row>
        <row r="168">
          <cell r="B168" t="str">
            <v>AT - Poliitika rakendamine</v>
          </cell>
        </row>
        <row r="169">
          <cell r="B169" t="str">
            <v>AT - Poliitika rakendamine</v>
          </cell>
        </row>
        <row r="170">
          <cell r="B170" t="str">
            <v>AT - Projektijuhtimine</v>
          </cell>
        </row>
        <row r="171">
          <cell r="B171" t="str">
            <v>AT - Projektijuhtimine</v>
          </cell>
        </row>
        <row r="172">
          <cell r="B172" t="str">
            <v>AT - Projektijuhtimine</v>
          </cell>
        </row>
        <row r="173">
          <cell r="B173" t="str">
            <v>AT - Projektijuhtimine</v>
          </cell>
        </row>
        <row r="174">
          <cell r="B174" t="str">
            <v>AT - Päästetööd</v>
          </cell>
        </row>
        <row r="175">
          <cell r="B175" t="str">
            <v>AT - Päästetööd</v>
          </cell>
        </row>
        <row r="176">
          <cell r="B176" t="str">
            <v>AT - Raamatukogu</v>
          </cell>
        </row>
        <row r="177">
          <cell r="B177" t="str">
            <v>AT - Raamatukogu</v>
          </cell>
        </row>
        <row r="178">
          <cell r="B178" t="str">
            <v>AT - Raamatupidamine</v>
          </cell>
        </row>
        <row r="179">
          <cell r="B179" t="str">
            <v>AT - Raamatupidamine</v>
          </cell>
        </row>
        <row r="180">
          <cell r="B180" t="str">
            <v>AT - Raamatupidamine</v>
          </cell>
        </row>
        <row r="181">
          <cell r="B181" t="str">
            <v>AT - Raamatupidamine</v>
          </cell>
        </row>
        <row r="182">
          <cell r="B182" t="str">
            <v>AT - Raamatupidamine</v>
          </cell>
        </row>
        <row r="183">
          <cell r="B183" t="str">
            <v>AT - Registripidamine</v>
          </cell>
        </row>
        <row r="184">
          <cell r="B184" t="str">
            <v>AT - Registripidamine</v>
          </cell>
        </row>
        <row r="185">
          <cell r="B185" t="str">
            <v>AT - Registripidamine</v>
          </cell>
        </row>
        <row r="186">
          <cell r="B186" t="str">
            <v>AT - Registripidamine</v>
          </cell>
        </row>
        <row r="187">
          <cell r="B187" t="str">
            <v>AT - Riigihange</v>
          </cell>
        </row>
        <row r="188">
          <cell r="B188" t="str">
            <v>AT - Riigihange</v>
          </cell>
        </row>
        <row r="189">
          <cell r="B189" t="str">
            <v>AT - Riigihange</v>
          </cell>
        </row>
        <row r="190">
          <cell r="B190" t="str">
            <v>AT - Riigivara haldamine ja sisseost</v>
          </cell>
        </row>
        <row r="191">
          <cell r="B191" t="str">
            <v>AT - Riigivara haldamine ja sisseost</v>
          </cell>
        </row>
        <row r="192">
          <cell r="B192" t="str">
            <v>AT - Riigivara haldamine ja sisseost</v>
          </cell>
        </row>
        <row r="193">
          <cell r="B193" t="str">
            <v>AT - Riigivara haldamine ja sisseost</v>
          </cell>
        </row>
        <row r="194">
          <cell r="B194" t="str">
            <v>AT - Riigivara haldamine ja sisseost</v>
          </cell>
        </row>
        <row r="195">
          <cell r="B195" t="str">
            <v>AT - Riigivara haldamine ja sisseost</v>
          </cell>
        </row>
        <row r="196">
          <cell r="B196" t="str">
            <v>AT - Riigivara haldamine ja sisseost</v>
          </cell>
        </row>
        <row r="197">
          <cell r="B197" t="str">
            <v>AT - Sadama kapten</v>
          </cell>
        </row>
        <row r="198">
          <cell r="B198" t="str">
            <v>AT - Sekretäritööd</v>
          </cell>
        </row>
        <row r="199">
          <cell r="B199" t="str">
            <v>AT - Sekretäritööd</v>
          </cell>
        </row>
        <row r="200">
          <cell r="B200" t="str">
            <v>AT - Sekretäritööd</v>
          </cell>
        </row>
        <row r="201">
          <cell r="B201" t="str">
            <v>AT - Sekretäritööd</v>
          </cell>
        </row>
        <row r="202">
          <cell r="B202" t="str">
            <v>AT - Sisekontroll</v>
          </cell>
        </row>
        <row r="203">
          <cell r="B203" t="str">
            <v>AT - Sisekontroll</v>
          </cell>
        </row>
        <row r="204">
          <cell r="B204" t="str">
            <v>AT - Sisekontroll</v>
          </cell>
        </row>
        <row r="205">
          <cell r="B205" t="str">
            <v>AT - Sotsiaalhoolekanne</v>
          </cell>
        </row>
        <row r="206">
          <cell r="B206" t="str">
            <v>AT - Sotsiaalhoolekanne</v>
          </cell>
        </row>
        <row r="207">
          <cell r="B207" t="str">
            <v>AT - Sotsiaalhoolekanne</v>
          </cell>
        </row>
        <row r="208">
          <cell r="B208" t="str">
            <v>AT - Sõidukijuhid</v>
          </cell>
        </row>
        <row r="209">
          <cell r="B209" t="str">
            <v>AT - Sõidukijuhid</v>
          </cell>
        </row>
        <row r="210">
          <cell r="B210" t="str">
            <v>AT - Sõidukijuhid</v>
          </cell>
        </row>
        <row r="211">
          <cell r="B211" t="str">
            <v>AT - Teaduse ja arenduse koordineerimine</v>
          </cell>
        </row>
        <row r="212">
          <cell r="B212" t="str">
            <v>AT - Teadustöö</v>
          </cell>
        </row>
        <row r="213">
          <cell r="B213" t="str">
            <v>AT - Teadustöö</v>
          </cell>
        </row>
        <row r="214">
          <cell r="B214" t="str">
            <v>AT - Teadustöö</v>
          </cell>
        </row>
        <row r="215">
          <cell r="B215" t="str">
            <v>AT - Teadustöö</v>
          </cell>
        </row>
        <row r="216">
          <cell r="B216" t="str">
            <v>AT - Toimetamine ja keeleline korrektuur</v>
          </cell>
        </row>
        <row r="217">
          <cell r="B217" t="str">
            <v>AT - Toitlustamine</v>
          </cell>
        </row>
        <row r="218">
          <cell r="B218" t="str">
            <v>AT - Toitlustamine</v>
          </cell>
        </row>
        <row r="219">
          <cell r="B219" t="str">
            <v>AT - Toitlustamine</v>
          </cell>
        </row>
        <row r="220">
          <cell r="B220" t="str">
            <v>AT - Toitlustamine</v>
          </cell>
        </row>
        <row r="221">
          <cell r="B221" t="str">
            <v>AT - Turundus</v>
          </cell>
        </row>
        <row r="222">
          <cell r="B222" t="str">
            <v>AT - Turundus</v>
          </cell>
        </row>
        <row r="223">
          <cell r="B223" t="str">
            <v>AT - Tõlkimine</v>
          </cell>
        </row>
        <row r="224">
          <cell r="B224" t="str">
            <v>AT - Tõlkimine</v>
          </cell>
        </row>
        <row r="225">
          <cell r="B225" t="str">
            <v>AT - Uuriv järelevalve</v>
          </cell>
        </row>
        <row r="226">
          <cell r="B226" t="str">
            <v>AT - Uuriv järelevalve</v>
          </cell>
        </row>
        <row r="227">
          <cell r="B227" t="str">
            <v>AT - Uuriv järelevalve</v>
          </cell>
        </row>
        <row r="228">
          <cell r="B228" t="str">
            <v>AT - Uuriv järelevalve</v>
          </cell>
        </row>
        <row r="229">
          <cell r="B229" t="str">
            <v>AT - Valvetööd</v>
          </cell>
        </row>
        <row r="230">
          <cell r="B230" t="str">
            <v>AT - Valvetööd</v>
          </cell>
        </row>
        <row r="231">
          <cell r="B231" t="str">
            <v>AT - Võrguväljaannetes teabe avaldamine</v>
          </cell>
        </row>
        <row r="232">
          <cell r="B232" t="str">
            <v>AT - Võrguväljaannetes teabe avaldamine</v>
          </cell>
        </row>
        <row r="233">
          <cell r="B233" t="str">
            <v>AT - Õigusemõistmine</v>
          </cell>
        </row>
        <row r="234">
          <cell r="B234" t="str">
            <v>AT - Õigusemõistmine</v>
          </cell>
        </row>
        <row r="235">
          <cell r="B235" t="str">
            <v>AT - Õigusemõistmine</v>
          </cell>
        </row>
        <row r="236">
          <cell r="B236" t="str">
            <v>AT - Õigusemõistmine</v>
          </cell>
        </row>
        <row r="237">
          <cell r="B237" t="str">
            <v>AT - Õigusloome</v>
          </cell>
        </row>
        <row r="238">
          <cell r="B238" t="str">
            <v>AT - Õigusloome</v>
          </cell>
        </row>
        <row r="239">
          <cell r="B239" t="str">
            <v>AT - Õigusloome</v>
          </cell>
        </row>
        <row r="240">
          <cell r="B240" t="str">
            <v>AT - Õigusteenused</v>
          </cell>
        </row>
        <row r="241">
          <cell r="B241" t="str">
            <v>AT - Õigusteenused</v>
          </cell>
        </row>
        <row r="242">
          <cell r="B242" t="str">
            <v>AT - Õigusteenused</v>
          </cell>
        </row>
        <row r="243">
          <cell r="B243" t="str">
            <v>AT - Õigusteenused</v>
          </cell>
        </row>
        <row r="244">
          <cell r="B244" t="str">
            <v>AT - Üldjuhtimine</v>
          </cell>
        </row>
        <row r="245">
          <cell r="B245" t="str">
            <v>AT - Üldjuhtimine</v>
          </cell>
        </row>
        <row r="246">
          <cell r="B246" t="str">
            <v>AT - Üldjuhtimine</v>
          </cell>
        </row>
        <row r="247">
          <cell r="B247" t="str">
            <v>AT - Üldjuhtimine</v>
          </cell>
        </row>
        <row r="248">
          <cell r="B248" t="str">
            <v>AT - Üldjuhtimine</v>
          </cell>
        </row>
        <row r="249">
          <cell r="B249" t="str">
            <v>AT - Üldjuhtimine</v>
          </cell>
        </row>
        <row r="250">
          <cell r="B250" t="str">
            <v>AT - Üldjuhtimine</v>
          </cell>
        </row>
        <row r="251">
          <cell r="B251" t="str">
            <v>AT - Üldjuhtimine</v>
          </cell>
        </row>
        <row r="252">
          <cell r="B252" t="str">
            <v>AT - Üldtööd</v>
          </cell>
        </row>
        <row r="253">
          <cell r="B253" t="str">
            <v>AT - Üldtööd</v>
          </cell>
        </row>
        <row r="254">
          <cell r="B254" t="str">
            <v>AT - Üldtööd</v>
          </cell>
        </row>
        <row r="255">
          <cell r="B255" t="str">
            <v>AT - Üldtööd</v>
          </cell>
        </row>
        <row r="256">
          <cell r="B256" t="str">
            <v>AT - Üldtööd</v>
          </cell>
        </row>
        <row r="257">
          <cell r="B257" t="str">
            <v>AT - Üldtööd</v>
          </cell>
        </row>
        <row r="258">
          <cell r="B258" t="str">
            <v>AT - Ürituste ja tseremooniate korraldamine</v>
          </cell>
        </row>
        <row r="259">
          <cell r="B259" t="str">
            <v>AT - Ürituste ja tseremooniate korraldamine</v>
          </cell>
        </row>
        <row r="260">
          <cell r="B260" t="str">
            <v>AT - Ürituste ja tseremooniate korraldamine</v>
          </cell>
        </row>
        <row r="261">
          <cell r="B261" t="str">
            <v>AT - Ürituste ja tseremooniate korraldamine</v>
          </cell>
        </row>
        <row r="262">
          <cell r="B262" t="str">
            <v>AT - Ürituste ja tseremooniate korraldamine</v>
          </cell>
        </row>
      </sheetData>
      <sheetData sheetId="13"/>
      <sheetData sheetId="14"/>
      <sheetData sheetId="15"/>
      <sheetData sheetId="16">
        <row r="1">
          <cell r="L1" t="str">
            <v>id_jobfamily</v>
          </cell>
          <cell r="M1" t="str">
            <v>list_jobfamily</v>
          </cell>
          <cell r="N1" t="str">
            <v>nr_of_levels</v>
          </cell>
          <cell r="O1" t="str">
            <v>job1</v>
          </cell>
          <cell r="P1" t="str">
            <v>job2</v>
          </cell>
          <cell r="Q1" t="str">
            <v>job3</v>
          </cell>
          <cell r="R1" t="str">
            <v>job4</v>
          </cell>
          <cell r="S1" t="str">
            <v>job5</v>
          </cell>
          <cell r="T1" t="str">
            <v>job6</v>
          </cell>
          <cell r="U1" t="str">
            <v>job7</v>
          </cell>
          <cell r="V1" t="str">
            <v>job8</v>
          </cell>
          <cell r="W1" t="str">
            <v>job9</v>
          </cell>
          <cell r="X1" t="str">
            <v>job10</v>
          </cell>
          <cell r="Y1" t="str">
            <v>job11</v>
          </cell>
          <cell r="Z1" t="str">
            <v>job12</v>
          </cell>
          <cell r="AB1" t="str">
            <v>id_column</v>
          </cell>
          <cell r="AC1" t="str">
            <v>list_column</v>
          </cell>
          <cell r="AD1" t="str">
            <v>id_column_reverse</v>
          </cell>
        </row>
        <row r="2">
          <cell r="B2">
            <v>1</v>
          </cell>
          <cell r="C2">
            <v>1</v>
          </cell>
          <cell r="D2" t="str">
            <v>kogu Eesti</v>
          </cell>
          <cell r="F2" t="str">
            <v>Kuu põhipalk</v>
          </cell>
          <cell r="G2">
            <v>-0.1</v>
          </cell>
          <cell r="H2" t="str">
            <v>90%</v>
          </cell>
          <cell r="L2">
            <v>1</v>
          </cell>
          <cell r="M2" t="str">
            <v>Kõik tööd</v>
          </cell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B2">
            <v>1</v>
          </cell>
          <cell r="AC2" t="str">
            <v>A</v>
          </cell>
          <cell r="AD2">
            <v>1</v>
          </cell>
        </row>
        <row r="3">
          <cell r="B3">
            <v>1</v>
          </cell>
          <cell r="C3">
            <v>3</v>
          </cell>
          <cell r="D3" t="str">
            <v>Tallinn</v>
          </cell>
          <cell r="F3" t="str">
            <v>Aasta põhipalk</v>
          </cell>
          <cell r="G3">
            <v>-0.09</v>
          </cell>
          <cell r="H3" t="str">
            <v>75%</v>
          </cell>
          <cell r="L3">
            <v>2</v>
          </cell>
          <cell r="M3" t="str">
            <v>AT - (Sise)auditeerimine</v>
          </cell>
          <cell r="N3">
            <v>5</v>
          </cell>
          <cell r="O3">
            <v>1</v>
          </cell>
          <cell r="P3">
            <v>2</v>
          </cell>
          <cell r="Q3">
            <v>3</v>
          </cell>
          <cell r="R3">
            <v>4</v>
          </cell>
          <cell r="S3">
            <v>5</v>
          </cell>
          <cell r="T3"/>
          <cell r="U3"/>
          <cell r="V3"/>
          <cell r="W3"/>
          <cell r="X3"/>
          <cell r="Y3"/>
          <cell r="Z3"/>
          <cell r="AB3">
            <v>2</v>
          </cell>
          <cell r="AC3" t="str">
            <v>B</v>
          </cell>
          <cell r="AD3">
            <v>2</v>
          </cell>
        </row>
        <row r="4">
          <cell r="B4">
            <v>1</v>
          </cell>
          <cell r="C4">
            <v>5</v>
          </cell>
          <cell r="D4" t="str">
            <v>Tartu</v>
          </cell>
          <cell r="F4" t="str">
            <v>Aasta kogupalk</v>
          </cell>
          <cell r="G4">
            <v>-0.08</v>
          </cell>
          <cell r="H4" t="str">
            <v>Mediaan</v>
          </cell>
          <cell r="L4">
            <v>3</v>
          </cell>
          <cell r="M4" t="str">
            <v>AT - Andmeait</v>
          </cell>
          <cell r="N4">
            <v>4</v>
          </cell>
          <cell r="O4">
            <v>1</v>
          </cell>
          <cell r="P4">
            <v>2</v>
          </cell>
          <cell r="Q4">
            <v>3</v>
          </cell>
          <cell r="R4">
            <v>4</v>
          </cell>
          <cell r="S4"/>
          <cell r="T4"/>
          <cell r="U4"/>
          <cell r="V4"/>
          <cell r="W4"/>
          <cell r="X4"/>
          <cell r="Y4"/>
          <cell r="Z4"/>
          <cell r="AB4">
            <v>3</v>
          </cell>
          <cell r="AC4" t="str">
            <v>C</v>
          </cell>
          <cell r="AD4">
            <v>3</v>
          </cell>
        </row>
        <row r="5">
          <cell r="B5">
            <v>11</v>
          </cell>
          <cell r="D5" t="str">
            <v>muu Eesti</v>
          </cell>
          <cell r="G5">
            <v>-7.0000000000000007E-2</v>
          </cell>
          <cell r="H5" t="str">
            <v>25%</v>
          </cell>
          <cell r="L5">
            <v>4</v>
          </cell>
          <cell r="M5" t="str">
            <v>AT - Andmeanalüüs ja -seire</v>
          </cell>
          <cell r="N5">
            <v>7</v>
          </cell>
          <cell r="O5">
            <v>1</v>
          </cell>
          <cell r="P5">
            <v>2</v>
          </cell>
          <cell r="Q5">
            <v>3</v>
          </cell>
          <cell r="R5" t="str">
            <v>4A</v>
          </cell>
          <cell r="S5" t="str">
            <v>4B</v>
          </cell>
          <cell r="T5" t="str">
            <v>5A</v>
          </cell>
          <cell r="U5" t="str">
            <v>5B</v>
          </cell>
          <cell r="V5"/>
          <cell r="W5"/>
          <cell r="X5"/>
          <cell r="Y5"/>
          <cell r="Z5"/>
          <cell r="AB5">
            <v>4</v>
          </cell>
          <cell r="AC5" t="str">
            <v>D</v>
          </cell>
          <cell r="AD5">
            <v>4</v>
          </cell>
        </row>
        <row r="6">
          <cell r="C6">
            <v>3</v>
          </cell>
          <cell r="G6">
            <v>-0.06</v>
          </cell>
          <cell r="H6" t="str">
            <v>10%</v>
          </cell>
          <cell r="L6">
            <v>5</v>
          </cell>
          <cell r="M6" t="str">
            <v>AT - Arengu ja poliitika kujundamine</v>
          </cell>
          <cell r="N6">
            <v>6</v>
          </cell>
          <cell r="O6">
            <v>1</v>
          </cell>
          <cell r="P6">
            <v>2</v>
          </cell>
          <cell r="Q6">
            <v>3</v>
          </cell>
          <cell r="R6">
            <v>4</v>
          </cell>
          <cell r="S6">
            <v>5</v>
          </cell>
          <cell r="T6">
            <v>6</v>
          </cell>
          <cell r="U6"/>
          <cell r="V6"/>
          <cell r="W6"/>
          <cell r="X6"/>
          <cell r="Y6"/>
          <cell r="Z6"/>
          <cell r="AB6">
            <v>5</v>
          </cell>
          <cell r="AC6" t="str">
            <v>E</v>
          </cell>
          <cell r="AD6">
            <v>5</v>
          </cell>
        </row>
        <row r="7">
          <cell r="G7">
            <v>-0.05</v>
          </cell>
          <cell r="H7" t="str">
            <v>Keskmine</v>
          </cell>
          <cell r="L7">
            <v>6</v>
          </cell>
          <cell r="M7" t="str">
            <v>AT - Arhiivindus</v>
          </cell>
          <cell r="N7">
            <v>4</v>
          </cell>
          <cell r="O7">
            <v>1</v>
          </cell>
          <cell r="P7">
            <v>2</v>
          </cell>
          <cell r="Q7">
            <v>3</v>
          </cell>
          <cell r="R7">
            <v>4</v>
          </cell>
          <cell r="S7"/>
          <cell r="T7"/>
          <cell r="U7"/>
          <cell r="V7"/>
          <cell r="W7"/>
          <cell r="X7"/>
          <cell r="Y7"/>
          <cell r="Z7"/>
          <cell r="AB7">
            <v>6</v>
          </cell>
          <cell r="AC7" t="str">
            <v>F</v>
          </cell>
          <cell r="AD7">
            <v>6</v>
          </cell>
        </row>
        <row r="8">
          <cell r="B8">
            <v>1</v>
          </cell>
          <cell r="G8">
            <v>-0.04</v>
          </cell>
          <cell r="L8">
            <v>7</v>
          </cell>
          <cell r="M8" t="str">
            <v>AT - Digiteerimine</v>
          </cell>
          <cell r="N8">
            <v>3</v>
          </cell>
          <cell r="O8">
            <v>1</v>
          </cell>
          <cell r="P8">
            <v>2</v>
          </cell>
          <cell r="Q8">
            <v>3</v>
          </cell>
          <cell r="R8"/>
          <cell r="S8"/>
          <cell r="T8"/>
          <cell r="U8"/>
          <cell r="V8"/>
          <cell r="W8"/>
          <cell r="X8"/>
          <cell r="Y8"/>
          <cell r="Z8"/>
          <cell r="AB8">
            <v>7</v>
          </cell>
          <cell r="AC8" t="str">
            <v>G</v>
          </cell>
          <cell r="AD8">
            <v>7</v>
          </cell>
        </row>
        <row r="9">
          <cell r="B9" t="str">
            <v>EUR</v>
          </cell>
          <cell r="G9">
            <v>-0.03</v>
          </cell>
          <cell r="L9">
            <v>8</v>
          </cell>
          <cell r="M9" t="str">
            <v>AT - Ekspertiis</v>
          </cell>
          <cell r="N9">
            <v>5</v>
          </cell>
          <cell r="O9">
            <v>1</v>
          </cell>
          <cell r="P9">
            <v>2</v>
          </cell>
          <cell r="Q9">
            <v>3</v>
          </cell>
          <cell r="R9">
            <v>4</v>
          </cell>
          <cell r="S9">
            <v>5</v>
          </cell>
          <cell r="T9"/>
          <cell r="U9"/>
          <cell r="V9"/>
          <cell r="W9"/>
          <cell r="X9"/>
          <cell r="Y9"/>
          <cell r="Z9"/>
          <cell r="AB9">
            <v>8</v>
          </cell>
          <cell r="AC9" t="str">
            <v>H</v>
          </cell>
          <cell r="AD9">
            <v>8</v>
          </cell>
        </row>
        <row r="10">
          <cell r="B10" t="str">
            <v>Kuu põhipalk kogu Eestis [Kõik tööd]</v>
          </cell>
          <cell r="C10" t="str">
            <v>Aasta kogupalk kogu Eestis, mediaan  [AT - Arhiivindus]</v>
          </cell>
          <cell r="G10">
            <v>-0.02</v>
          </cell>
          <cell r="L10">
            <v>9</v>
          </cell>
          <cell r="M10" t="str">
            <v>AT - Finantsanalüüs, -planeerimine ja -juhtimine</v>
          </cell>
          <cell r="N10">
            <v>5</v>
          </cell>
          <cell r="O10">
            <v>1</v>
          </cell>
          <cell r="P10">
            <v>2</v>
          </cell>
          <cell r="Q10">
            <v>3</v>
          </cell>
          <cell r="R10">
            <v>4</v>
          </cell>
          <cell r="S10">
            <v>5</v>
          </cell>
          <cell r="T10"/>
          <cell r="U10"/>
          <cell r="V10"/>
          <cell r="W10"/>
          <cell r="X10"/>
          <cell r="Y10"/>
          <cell r="Z10"/>
          <cell r="AB10">
            <v>9</v>
          </cell>
          <cell r="AC10" t="str">
            <v>I</v>
          </cell>
          <cell r="AD10">
            <v>9</v>
          </cell>
        </row>
        <row r="11">
          <cell r="B11" t="str">
            <v>Kuu põhipalk kogu Eestis EUR</v>
          </cell>
          <cell r="C11" t="str">
            <v>Aasta kogupalk kogu Eestis, mediaan, EUR</v>
          </cell>
          <cell r="G11">
            <v>-0.01</v>
          </cell>
          <cell r="L11">
            <v>10</v>
          </cell>
          <cell r="M11" t="str">
            <v>AT - Geomaatika</v>
          </cell>
          <cell r="N11">
            <v>5</v>
          </cell>
          <cell r="O11">
            <v>1</v>
          </cell>
          <cell r="P11">
            <v>2</v>
          </cell>
          <cell r="Q11">
            <v>3</v>
          </cell>
          <cell r="R11">
            <v>4</v>
          </cell>
          <cell r="S11">
            <v>5</v>
          </cell>
          <cell r="T11"/>
          <cell r="U11"/>
          <cell r="V11"/>
          <cell r="W11"/>
          <cell r="X11"/>
          <cell r="Y11"/>
          <cell r="Z11"/>
          <cell r="AB11">
            <v>10</v>
          </cell>
          <cell r="AC11" t="str">
            <v>J</v>
          </cell>
          <cell r="AD11">
            <v>10</v>
          </cell>
        </row>
        <row r="12">
          <cell r="B12" t="str">
            <v>Töö väärtus punktides</v>
          </cell>
          <cell r="C12" t="str">
            <v>Tööpere tase</v>
          </cell>
          <cell r="G12">
            <v>0</v>
          </cell>
          <cell r="L12">
            <v>11</v>
          </cell>
          <cell r="M12" t="str">
            <v>AT - Info ja dokumendihaldus</v>
          </cell>
          <cell r="N12">
            <v>5</v>
          </cell>
          <cell r="O12">
            <v>1</v>
          </cell>
          <cell r="P12">
            <v>2</v>
          </cell>
          <cell r="Q12">
            <v>3</v>
          </cell>
          <cell r="R12">
            <v>4</v>
          </cell>
          <cell r="S12">
            <v>5</v>
          </cell>
          <cell r="T12"/>
          <cell r="U12"/>
          <cell r="V12"/>
          <cell r="W12"/>
          <cell r="X12"/>
          <cell r="Y12"/>
          <cell r="Z12"/>
          <cell r="AB12">
            <v>11</v>
          </cell>
          <cell r="AC12" t="str">
            <v>K</v>
          </cell>
          <cell r="AD12">
            <v>11</v>
          </cell>
        </row>
        <row r="13">
          <cell r="G13">
            <v>0.01</v>
          </cell>
          <cell r="L13">
            <v>12</v>
          </cell>
          <cell r="M13" t="str">
            <v>AT - Inseneritööd</v>
          </cell>
          <cell r="N13">
            <v>4</v>
          </cell>
          <cell r="O13">
            <v>1</v>
          </cell>
          <cell r="P13">
            <v>2</v>
          </cell>
          <cell r="Q13">
            <v>3</v>
          </cell>
          <cell r="R13">
            <v>4</v>
          </cell>
          <cell r="S13"/>
          <cell r="T13"/>
          <cell r="U13"/>
          <cell r="V13"/>
          <cell r="W13"/>
          <cell r="X13"/>
          <cell r="Y13"/>
          <cell r="Z13"/>
          <cell r="AB13">
            <v>12</v>
          </cell>
          <cell r="AC13" t="str">
            <v>L</v>
          </cell>
          <cell r="AD13">
            <v>12</v>
          </cell>
        </row>
        <row r="14">
          <cell r="G14">
            <v>0.02</v>
          </cell>
          <cell r="L14">
            <v>13</v>
          </cell>
          <cell r="M14" t="str">
            <v>AT - Instruktorid-koolitajad</v>
          </cell>
          <cell r="N14">
            <v>3</v>
          </cell>
          <cell r="O14">
            <v>1</v>
          </cell>
          <cell r="P14">
            <v>2</v>
          </cell>
          <cell r="Q14">
            <v>3</v>
          </cell>
          <cell r="R14"/>
          <cell r="S14"/>
          <cell r="T14"/>
          <cell r="U14"/>
          <cell r="V14"/>
          <cell r="W14"/>
          <cell r="X14"/>
          <cell r="Y14"/>
          <cell r="Z14"/>
          <cell r="AB14">
            <v>13</v>
          </cell>
          <cell r="AC14" t="str">
            <v>M</v>
          </cell>
          <cell r="AD14">
            <v>13</v>
          </cell>
        </row>
        <row r="15">
          <cell r="G15">
            <v>0.03</v>
          </cell>
          <cell r="L15">
            <v>14</v>
          </cell>
          <cell r="M15" t="str">
            <v>AT - Isikute teenindamine</v>
          </cell>
          <cell r="N15">
            <v>6</v>
          </cell>
          <cell r="O15">
            <v>1</v>
          </cell>
          <cell r="P15">
            <v>2</v>
          </cell>
          <cell r="Q15">
            <v>3</v>
          </cell>
          <cell r="R15">
            <v>4</v>
          </cell>
          <cell r="S15">
            <v>5</v>
          </cell>
          <cell r="T15">
            <v>6</v>
          </cell>
          <cell r="U15"/>
          <cell r="V15"/>
          <cell r="W15"/>
          <cell r="X15"/>
          <cell r="Y15"/>
          <cell r="Z15"/>
          <cell r="AB15">
            <v>14</v>
          </cell>
          <cell r="AC15" t="str">
            <v>N</v>
          </cell>
          <cell r="AD15">
            <v>14</v>
          </cell>
        </row>
        <row r="16">
          <cell r="B16" t="str">
            <v>Kõik tööd</v>
          </cell>
          <cell r="E16" t="str">
            <v>AT - Arhiivindus</v>
          </cell>
          <cell r="G16">
            <v>0.04</v>
          </cell>
          <cell r="L16">
            <v>15</v>
          </cell>
          <cell r="M16" t="str">
            <v>AT - IT - andmeturve</v>
          </cell>
          <cell r="N16">
            <v>3</v>
          </cell>
          <cell r="O16">
            <v>1</v>
          </cell>
          <cell r="P16">
            <v>2</v>
          </cell>
          <cell r="Q16">
            <v>3</v>
          </cell>
          <cell r="R16"/>
          <cell r="S16"/>
          <cell r="T16"/>
          <cell r="U16"/>
          <cell r="V16"/>
          <cell r="W16"/>
          <cell r="X16"/>
          <cell r="Y16"/>
          <cell r="Z16"/>
          <cell r="AB16">
            <v>15</v>
          </cell>
          <cell r="AC16" t="str">
            <v>O</v>
          </cell>
          <cell r="AD16">
            <v>15</v>
          </cell>
        </row>
        <row r="17">
          <cell r="B17" t="str">
            <v>line_1_1_90</v>
          </cell>
          <cell r="E17" t="str">
            <v>linej_1_lookup</v>
          </cell>
          <cell r="G17">
            <v>0.05</v>
          </cell>
          <cell r="L17">
            <v>16</v>
          </cell>
          <cell r="M17" t="str">
            <v>AT - IT - arvutigraafika</v>
          </cell>
          <cell r="N17">
            <v>2</v>
          </cell>
          <cell r="O17">
            <v>1</v>
          </cell>
          <cell r="P17">
            <v>2</v>
          </cell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B17">
            <v>16</v>
          </cell>
          <cell r="AC17" t="str">
            <v>P</v>
          </cell>
          <cell r="AD17">
            <v>16</v>
          </cell>
        </row>
        <row r="18">
          <cell r="B18" t="str">
            <v>R1'!</v>
          </cell>
          <cell r="E18" t="str">
            <v>JR1'!</v>
          </cell>
          <cell r="G18">
            <v>0.06</v>
          </cell>
          <cell r="L18">
            <v>17</v>
          </cell>
          <cell r="M18" t="str">
            <v>AT - IT - juhtimine</v>
          </cell>
          <cell r="N18">
            <v>3</v>
          </cell>
          <cell r="O18">
            <v>1</v>
          </cell>
          <cell r="P18">
            <v>2</v>
          </cell>
          <cell r="Q18">
            <v>3</v>
          </cell>
          <cell r="R18"/>
          <cell r="S18"/>
          <cell r="T18"/>
          <cell r="U18"/>
          <cell r="V18"/>
          <cell r="W18"/>
          <cell r="X18"/>
          <cell r="Y18"/>
          <cell r="Z18"/>
          <cell r="AB18">
            <v>17</v>
          </cell>
          <cell r="AC18" t="str">
            <v>Q</v>
          </cell>
          <cell r="AD18">
            <v>17</v>
          </cell>
        </row>
        <row r="19">
          <cell r="E19" t="b">
            <v>0</v>
          </cell>
          <cell r="G19">
            <v>7.0000000000000007E-2</v>
          </cell>
          <cell r="L19">
            <v>18</v>
          </cell>
          <cell r="M19" t="str">
            <v>AT - IT - konsultandid</v>
          </cell>
          <cell r="N19">
            <v>3</v>
          </cell>
          <cell r="O19">
            <v>1</v>
          </cell>
          <cell r="P19">
            <v>2</v>
          </cell>
          <cell r="Q19">
            <v>3</v>
          </cell>
          <cell r="R19"/>
          <cell r="S19"/>
          <cell r="T19"/>
          <cell r="U19"/>
          <cell r="V19"/>
          <cell r="W19"/>
          <cell r="X19"/>
          <cell r="Y19"/>
          <cell r="Z19"/>
          <cell r="AB19">
            <v>18</v>
          </cell>
          <cell r="AC19" t="str">
            <v>R</v>
          </cell>
          <cell r="AD19">
            <v>18</v>
          </cell>
        </row>
        <row r="20">
          <cell r="B20">
            <v>5</v>
          </cell>
          <cell r="E20">
            <v>23</v>
          </cell>
          <cell r="G20">
            <v>0.08</v>
          </cell>
          <cell r="L20">
            <v>19</v>
          </cell>
          <cell r="M20" t="str">
            <v>AT - IT - projektijuhtimine</v>
          </cell>
          <cell r="N20">
            <v>3</v>
          </cell>
          <cell r="O20">
            <v>1</v>
          </cell>
          <cell r="P20">
            <v>2</v>
          </cell>
          <cell r="Q20">
            <v>3</v>
          </cell>
          <cell r="R20"/>
          <cell r="S20"/>
          <cell r="T20"/>
          <cell r="U20"/>
          <cell r="V20"/>
          <cell r="W20"/>
          <cell r="X20"/>
          <cell r="Y20"/>
          <cell r="Z20"/>
          <cell r="AB20">
            <v>19</v>
          </cell>
          <cell r="AC20" t="str">
            <v>S</v>
          </cell>
          <cell r="AD20">
            <v>19</v>
          </cell>
        </row>
        <row r="21">
          <cell r="B21">
            <v>21</v>
          </cell>
          <cell r="E21">
            <v>4</v>
          </cell>
          <cell r="G21">
            <v>0.09</v>
          </cell>
          <cell r="L21">
            <v>20</v>
          </cell>
          <cell r="M21" t="str">
            <v>AT - IT - süsteemiadministratsioon</v>
          </cell>
          <cell r="N21">
            <v>4</v>
          </cell>
          <cell r="O21">
            <v>1</v>
          </cell>
          <cell r="P21">
            <v>2</v>
          </cell>
          <cell r="Q21">
            <v>3</v>
          </cell>
          <cell r="R21">
            <v>4</v>
          </cell>
          <cell r="S21"/>
          <cell r="T21"/>
          <cell r="U21"/>
          <cell r="V21"/>
          <cell r="W21"/>
          <cell r="X21"/>
          <cell r="Y21"/>
          <cell r="Z21"/>
          <cell r="AB21">
            <v>20</v>
          </cell>
          <cell r="AC21" t="str">
            <v>T</v>
          </cell>
          <cell r="AD21">
            <v>20</v>
          </cell>
        </row>
        <row r="22">
          <cell r="B22">
            <v>25</v>
          </cell>
          <cell r="E22">
            <v>26</v>
          </cell>
          <cell r="G22">
            <v>0.1</v>
          </cell>
          <cell r="L22">
            <v>21</v>
          </cell>
          <cell r="M22" t="str">
            <v>AT - IT - süsteemianalüüs</v>
          </cell>
          <cell r="N22">
            <v>4</v>
          </cell>
          <cell r="O22">
            <v>1</v>
          </cell>
          <cell r="P22">
            <v>2</v>
          </cell>
          <cell r="Q22">
            <v>3</v>
          </cell>
          <cell r="R22">
            <v>4</v>
          </cell>
          <cell r="S22"/>
          <cell r="T22"/>
          <cell r="U22"/>
          <cell r="V22"/>
          <cell r="W22"/>
          <cell r="X22"/>
          <cell r="Y22"/>
          <cell r="Z22"/>
          <cell r="AB22">
            <v>21</v>
          </cell>
          <cell r="AC22" t="str">
            <v>U</v>
          </cell>
          <cell r="AD22">
            <v>21</v>
          </cell>
        </row>
        <row r="23">
          <cell r="B23" t="str">
            <v>line_points</v>
          </cell>
          <cell r="E23" t="str">
            <v>linej_points_1</v>
          </cell>
          <cell r="G23">
            <v>0.11</v>
          </cell>
          <cell r="L23">
            <v>22</v>
          </cell>
          <cell r="M23" t="str">
            <v>AT - IT - süsteemiarhitektuur</v>
          </cell>
          <cell r="N23">
            <v>3</v>
          </cell>
          <cell r="O23">
            <v>1</v>
          </cell>
          <cell r="P23">
            <v>2</v>
          </cell>
          <cell r="Q23">
            <v>3</v>
          </cell>
          <cell r="R23"/>
          <cell r="S23"/>
          <cell r="T23"/>
          <cell r="U23"/>
          <cell r="V23"/>
          <cell r="W23"/>
          <cell r="X23"/>
          <cell r="Y23"/>
          <cell r="Z23"/>
          <cell r="AB23">
            <v>22</v>
          </cell>
          <cell r="AC23" t="str">
            <v>V</v>
          </cell>
          <cell r="AD23">
            <v>22</v>
          </cell>
        </row>
        <row r="24">
          <cell r="B24" t="str">
            <v>line_1_1_90</v>
          </cell>
          <cell r="E24" t="str">
            <v>linej_1_3_90</v>
          </cell>
          <cell r="G24">
            <v>0.12</v>
          </cell>
          <cell r="L24">
            <v>23</v>
          </cell>
          <cell r="M24" t="str">
            <v>AT - IT - tarkvara programmeerimine</v>
          </cell>
          <cell r="N24">
            <v>4</v>
          </cell>
          <cell r="O24">
            <v>1</v>
          </cell>
          <cell r="P24">
            <v>2</v>
          </cell>
          <cell r="Q24">
            <v>3</v>
          </cell>
          <cell r="R24">
            <v>4</v>
          </cell>
          <cell r="S24"/>
          <cell r="T24"/>
          <cell r="U24"/>
          <cell r="V24"/>
          <cell r="W24"/>
          <cell r="X24"/>
          <cell r="Y24"/>
          <cell r="Z24"/>
          <cell r="AB24">
            <v>23</v>
          </cell>
          <cell r="AC24" t="str">
            <v>W</v>
          </cell>
          <cell r="AD24">
            <v>23</v>
          </cell>
        </row>
        <row r="25">
          <cell r="B25" t="str">
            <v>line_1_1_75</v>
          </cell>
          <cell r="E25" t="str">
            <v>linej_1_3_75</v>
          </cell>
          <cell r="G25">
            <v>0.13</v>
          </cell>
          <cell r="L25">
            <v>24</v>
          </cell>
          <cell r="M25" t="str">
            <v>AT - IT - teenuste tugi</v>
          </cell>
          <cell r="N25">
            <v>3</v>
          </cell>
          <cell r="O25">
            <v>1</v>
          </cell>
          <cell r="P25">
            <v>2</v>
          </cell>
          <cell r="Q25">
            <v>3</v>
          </cell>
          <cell r="R25"/>
          <cell r="S25"/>
          <cell r="T25"/>
          <cell r="U25"/>
          <cell r="V25"/>
          <cell r="W25"/>
          <cell r="X25"/>
          <cell r="Y25"/>
          <cell r="Z25"/>
          <cell r="AB25">
            <v>24</v>
          </cell>
          <cell r="AC25" t="str">
            <v>X</v>
          </cell>
          <cell r="AD25">
            <v>24</v>
          </cell>
        </row>
        <row r="26">
          <cell r="B26" t="str">
            <v>line_1_1_50</v>
          </cell>
          <cell r="E26" t="str">
            <v>linej_1_3_50</v>
          </cell>
          <cell r="G26">
            <v>0.14000000000000001</v>
          </cell>
          <cell r="L26">
            <v>25</v>
          </cell>
          <cell r="M26" t="str">
            <v>AT - IT - testimine</v>
          </cell>
          <cell r="N26">
            <v>4</v>
          </cell>
          <cell r="O26">
            <v>1</v>
          </cell>
          <cell r="P26">
            <v>2</v>
          </cell>
          <cell r="Q26">
            <v>3</v>
          </cell>
          <cell r="R26">
            <v>4</v>
          </cell>
          <cell r="S26"/>
          <cell r="T26"/>
          <cell r="U26"/>
          <cell r="V26"/>
          <cell r="W26"/>
          <cell r="X26"/>
          <cell r="Y26"/>
          <cell r="Z26"/>
          <cell r="AB26">
            <v>25</v>
          </cell>
          <cell r="AC26" t="str">
            <v>Y</v>
          </cell>
          <cell r="AD26">
            <v>25</v>
          </cell>
        </row>
        <row r="27">
          <cell r="B27" t="str">
            <v>line_1_1_25</v>
          </cell>
          <cell r="E27" t="str">
            <v>linej_1_3_25</v>
          </cell>
          <cell r="G27">
            <v>0.15</v>
          </cell>
          <cell r="L27">
            <v>26</v>
          </cell>
          <cell r="M27" t="str">
            <v>AT - Kommunikatsiooni juhtimine</v>
          </cell>
          <cell r="N27">
            <v>4</v>
          </cell>
          <cell r="O27">
            <v>1</v>
          </cell>
          <cell r="P27">
            <v>2</v>
          </cell>
          <cell r="Q27">
            <v>3</v>
          </cell>
          <cell r="R27">
            <v>4</v>
          </cell>
          <cell r="S27"/>
          <cell r="T27"/>
          <cell r="U27"/>
          <cell r="V27"/>
          <cell r="W27"/>
          <cell r="X27"/>
          <cell r="Y27"/>
          <cell r="Z27"/>
          <cell r="AB27">
            <v>26</v>
          </cell>
          <cell r="AC27" t="str">
            <v>Z</v>
          </cell>
          <cell r="AD27">
            <v>26</v>
          </cell>
        </row>
        <row r="28">
          <cell r="B28" t="str">
            <v>line_1_1_10</v>
          </cell>
          <cell r="E28" t="str">
            <v>linej_1_3_10</v>
          </cell>
          <cell r="G28">
            <v>0.16</v>
          </cell>
          <cell r="L28">
            <v>27</v>
          </cell>
          <cell r="M28" t="str">
            <v>AT - Konserveerimine ja restaureerimine</v>
          </cell>
          <cell r="N28">
            <v>4</v>
          </cell>
          <cell r="O28">
            <v>1</v>
          </cell>
          <cell r="P28">
            <v>2</v>
          </cell>
          <cell r="Q28">
            <v>3</v>
          </cell>
          <cell r="R28">
            <v>4</v>
          </cell>
          <cell r="S28"/>
          <cell r="T28"/>
          <cell r="U28"/>
          <cell r="V28"/>
          <cell r="W28"/>
          <cell r="X28"/>
          <cell r="Y28"/>
          <cell r="Z28"/>
          <cell r="AB28">
            <v>27</v>
          </cell>
          <cell r="AC28" t="str">
            <v>AA</v>
          </cell>
          <cell r="AD28">
            <v>27</v>
          </cell>
        </row>
        <row r="29">
          <cell r="B29" t="str">
            <v>line_1_1_AV</v>
          </cell>
          <cell r="E29" t="str">
            <v>linej_1_3_AV</v>
          </cell>
          <cell r="G29">
            <v>0.17</v>
          </cell>
          <cell r="L29">
            <v>28</v>
          </cell>
          <cell r="M29" t="str">
            <v>AT - Koostöö korraldamine ja rahvusvaheliste suhete arendamine</v>
          </cell>
          <cell r="N29">
            <v>6</v>
          </cell>
          <cell r="O29">
            <v>1</v>
          </cell>
          <cell r="P29">
            <v>2</v>
          </cell>
          <cell r="Q29">
            <v>3</v>
          </cell>
          <cell r="R29">
            <v>4</v>
          </cell>
          <cell r="S29">
            <v>5</v>
          </cell>
          <cell r="T29">
            <v>6</v>
          </cell>
          <cell r="U29"/>
          <cell r="V29"/>
          <cell r="W29"/>
          <cell r="X29"/>
          <cell r="Y29"/>
          <cell r="Z29"/>
          <cell r="AB29">
            <v>28</v>
          </cell>
          <cell r="AC29" t="str">
            <v>AB</v>
          </cell>
          <cell r="AD29">
            <v>28</v>
          </cell>
        </row>
        <row r="30">
          <cell r="B30" t="str">
            <v>A</v>
          </cell>
          <cell r="C30" t="str">
            <v>'R1'!$A$5:$A$25</v>
          </cell>
          <cell r="E30" t="str">
            <v>D</v>
          </cell>
          <cell r="G30">
            <v>0.18</v>
          </cell>
          <cell r="L30">
            <v>29</v>
          </cell>
          <cell r="M30" t="str">
            <v>AT - Korra tagamine</v>
          </cell>
          <cell r="N30">
            <v>7</v>
          </cell>
          <cell r="O30">
            <v>1</v>
          </cell>
          <cell r="P30">
            <v>2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U30">
            <v>7</v>
          </cell>
          <cell r="V30"/>
          <cell r="W30"/>
          <cell r="X30"/>
          <cell r="Y30"/>
          <cell r="Z30"/>
          <cell r="AB30">
            <v>29</v>
          </cell>
          <cell r="AC30" t="str">
            <v>AC</v>
          </cell>
          <cell r="AD30">
            <v>29</v>
          </cell>
        </row>
        <row r="31">
          <cell r="B31" t="str">
            <v>K</v>
          </cell>
          <cell r="C31" t="str">
            <v>'R1'!$K$5:$K$25</v>
          </cell>
          <cell r="E31" t="str">
            <v>AL</v>
          </cell>
          <cell r="F31" t="str">
            <v>'JR1'!$AL$23:$AL$26</v>
          </cell>
          <cell r="G31">
            <v>0.19</v>
          </cell>
          <cell r="L31">
            <v>30</v>
          </cell>
          <cell r="M31" t="str">
            <v>AT - Kunstilised tööd</v>
          </cell>
          <cell r="N31">
            <v>3</v>
          </cell>
          <cell r="O31">
            <v>1</v>
          </cell>
          <cell r="P31">
            <v>2</v>
          </cell>
          <cell r="Q31">
            <v>3</v>
          </cell>
          <cell r="R31"/>
          <cell r="S31"/>
          <cell r="T31"/>
          <cell r="U31"/>
          <cell r="V31"/>
          <cell r="W31"/>
          <cell r="X31"/>
          <cell r="Y31"/>
          <cell r="Z31"/>
          <cell r="AB31">
            <v>30</v>
          </cell>
          <cell r="AC31" t="str">
            <v>AD</v>
          </cell>
          <cell r="AD31">
            <v>30</v>
          </cell>
        </row>
        <row r="32">
          <cell r="B32" t="str">
            <v>L</v>
          </cell>
          <cell r="C32" t="str">
            <v>'R1'!$L$5:$L$25</v>
          </cell>
          <cell r="E32" t="str">
            <v>AM</v>
          </cell>
          <cell r="F32" t="str">
            <v>'JR1'!$AM$23:$AM$26</v>
          </cell>
          <cell r="G32">
            <v>0.2</v>
          </cell>
          <cell r="L32">
            <v>31</v>
          </cell>
          <cell r="M32" t="str">
            <v>AT - Kõrghariduse andmine</v>
          </cell>
          <cell r="N32">
            <v>7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5</v>
          </cell>
          <cell r="T32">
            <v>6</v>
          </cell>
          <cell r="U32">
            <v>7</v>
          </cell>
          <cell r="V32"/>
          <cell r="W32"/>
          <cell r="X32"/>
          <cell r="Y32"/>
          <cell r="Z32"/>
          <cell r="AB32">
            <v>31</v>
          </cell>
          <cell r="AC32" t="str">
            <v>AE</v>
          </cell>
          <cell r="AD32">
            <v>31</v>
          </cell>
        </row>
        <row r="33">
          <cell r="B33" t="str">
            <v>N</v>
          </cell>
          <cell r="C33" t="str">
            <v>'R1'!$N$5:$N$25</v>
          </cell>
          <cell r="E33" t="str">
            <v>AO</v>
          </cell>
          <cell r="F33" t="str">
            <v>'JR1'!$AO$23:$AO$26</v>
          </cell>
          <cell r="G33">
            <v>0.21</v>
          </cell>
          <cell r="L33">
            <v>32</v>
          </cell>
          <cell r="M33" t="str">
            <v>AT - Küberkaitse</v>
          </cell>
          <cell r="N33">
            <v>4</v>
          </cell>
          <cell r="O33">
            <v>1</v>
          </cell>
          <cell r="P33">
            <v>2</v>
          </cell>
          <cell r="Q33">
            <v>3</v>
          </cell>
          <cell r="R33">
            <v>4</v>
          </cell>
          <cell r="S33"/>
          <cell r="T33"/>
          <cell r="U33"/>
          <cell r="V33"/>
          <cell r="W33"/>
          <cell r="X33"/>
          <cell r="Y33"/>
          <cell r="Z33"/>
          <cell r="AB33">
            <v>32</v>
          </cell>
          <cell r="AC33" t="str">
            <v>AF</v>
          </cell>
          <cell r="AD33">
            <v>32</v>
          </cell>
        </row>
        <row r="34">
          <cell r="B34" t="str">
            <v>O</v>
          </cell>
          <cell r="C34" t="str">
            <v>'R1'!$O$5:$O$25</v>
          </cell>
          <cell r="E34" t="str">
            <v>AP</v>
          </cell>
          <cell r="F34" t="str">
            <v>'JR1'!$AP$23:$AP$26</v>
          </cell>
          <cell r="G34">
            <v>0.22</v>
          </cell>
          <cell r="L34">
            <v>33</v>
          </cell>
          <cell r="M34" t="str">
            <v>AT - Laboritööd</v>
          </cell>
          <cell r="N34">
            <v>5</v>
          </cell>
          <cell r="O34">
            <v>1</v>
          </cell>
          <cell r="P34">
            <v>2</v>
          </cell>
          <cell r="Q34">
            <v>3</v>
          </cell>
          <cell r="R34">
            <v>4</v>
          </cell>
          <cell r="S34">
            <v>5</v>
          </cell>
          <cell r="T34"/>
          <cell r="U34"/>
          <cell r="V34"/>
          <cell r="W34"/>
          <cell r="X34"/>
          <cell r="Y34"/>
          <cell r="Z34"/>
          <cell r="AB34">
            <v>33</v>
          </cell>
          <cell r="AC34" t="str">
            <v>AG</v>
          </cell>
          <cell r="AD34">
            <v>33</v>
          </cell>
        </row>
        <row r="35">
          <cell r="B35" t="str">
            <v>P</v>
          </cell>
          <cell r="C35" t="str">
            <v>'R1'!$P$5:$P$25</v>
          </cell>
          <cell r="E35" t="str">
            <v>AQ</v>
          </cell>
          <cell r="F35" t="str">
            <v>'JR1'!$AQ$23:$AQ$26</v>
          </cell>
          <cell r="G35">
            <v>0.23</v>
          </cell>
          <cell r="L35">
            <v>34</v>
          </cell>
          <cell r="M35" t="str">
            <v>AT - Ladu</v>
          </cell>
          <cell r="N35">
            <v>4</v>
          </cell>
          <cell r="O35">
            <v>1</v>
          </cell>
          <cell r="P35">
            <v>2</v>
          </cell>
          <cell r="Q35">
            <v>3</v>
          </cell>
          <cell r="R35">
            <v>4</v>
          </cell>
          <cell r="S35"/>
          <cell r="T35"/>
          <cell r="U35"/>
          <cell r="V35"/>
          <cell r="W35"/>
          <cell r="X35"/>
          <cell r="Y35"/>
          <cell r="Z35"/>
          <cell r="AB35">
            <v>34</v>
          </cell>
          <cell r="AC35" t="str">
            <v>AH</v>
          </cell>
          <cell r="AD35">
            <v>34</v>
          </cell>
        </row>
        <row r="36">
          <cell r="B36" t="str">
            <v>M</v>
          </cell>
          <cell r="E36" t="str">
            <v>AN</v>
          </cell>
          <cell r="G36">
            <v>0.24</v>
          </cell>
          <cell r="L36">
            <v>35</v>
          </cell>
          <cell r="M36" t="str">
            <v>AT - Laevameeskond</v>
          </cell>
          <cell r="N36">
            <v>12</v>
          </cell>
          <cell r="O36" t="str">
            <v>1A</v>
          </cell>
          <cell r="P36" t="str">
            <v>1B</v>
          </cell>
          <cell r="Q36" t="str">
            <v>2A</v>
          </cell>
          <cell r="R36" t="str">
            <v>2B</v>
          </cell>
          <cell r="S36" t="str">
            <v>3A</v>
          </cell>
          <cell r="T36" t="str">
            <v>3B</v>
          </cell>
          <cell r="U36" t="str">
            <v>4A</v>
          </cell>
          <cell r="V36" t="str">
            <v>4B</v>
          </cell>
          <cell r="W36" t="str">
            <v>4C</v>
          </cell>
          <cell r="X36" t="str">
            <v>5A</v>
          </cell>
          <cell r="Y36" t="str">
            <v>5B</v>
          </cell>
          <cell r="Z36" t="str">
            <v>5C</v>
          </cell>
          <cell r="AB36">
            <v>35</v>
          </cell>
          <cell r="AC36" t="str">
            <v>AI</v>
          </cell>
          <cell r="AD36">
            <v>35</v>
          </cell>
        </row>
        <row r="37">
          <cell r="E37" t="str">
            <v>AO</v>
          </cell>
          <cell r="G37">
            <v>0.25</v>
          </cell>
          <cell r="L37">
            <v>36</v>
          </cell>
          <cell r="M37" t="str">
            <v>AT - Logistika</v>
          </cell>
          <cell r="N37">
            <v>5</v>
          </cell>
          <cell r="O37">
            <v>1</v>
          </cell>
          <cell r="P37">
            <v>2</v>
          </cell>
          <cell r="Q37">
            <v>3</v>
          </cell>
          <cell r="R37">
            <v>4</v>
          </cell>
          <cell r="S37">
            <v>5</v>
          </cell>
          <cell r="T37"/>
          <cell r="U37"/>
          <cell r="V37"/>
          <cell r="W37"/>
          <cell r="X37"/>
          <cell r="Y37"/>
          <cell r="Z37"/>
          <cell r="AB37">
            <v>36</v>
          </cell>
          <cell r="AC37" t="str">
            <v>AJ</v>
          </cell>
          <cell r="AD37">
            <v>36</v>
          </cell>
        </row>
        <row r="38">
          <cell r="E38" t="str">
            <v>C</v>
          </cell>
          <cell r="F38" t="str">
            <v>'JR1'!$C$23:$C$26</v>
          </cell>
          <cell r="G38">
            <v>0.26</v>
          </cell>
          <cell r="L38">
            <v>37</v>
          </cell>
          <cell r="M38" t="str">
            <v>AT - Meditsiin</v>
          </cell>
          <cell r="N38">
            <v>5</v>
          </cell>
          <cell r="O38">
            <v>1</v>
          </cell>
          <cell r="P38">
            <v>2</v>
          </cell>
          <cell r="Q38">
            <v>3</v>
          </cell>
          <cell r="R38">
            <v>4</v>
          </cell>
          <cell r="S38">
            <v>5</v>
          </cell>
          <cell r="T38"/>
          <cell r="U38"/>
          <cell r="V38"/>
          <cell r="W38"/>
          <cell r="X38"/>
          <cell r="Y38"/>
          <cell r="Z38"/>
          <cell r="AB38">
            <v>37</v>
          </cell>
          <cell r="AC38" t="str">
            <v>AK</v>
          </cell>
          <cell r="AD38">
            <v>37</v>
          </cell>
        </row>
        <row r="39">
          <cell r="E39" t="str">
            <v>'JR1'!$C$23:$AO$26</v>
          </cell>
          <cell r="G39">
            <v>0.27</v>
          </cell>
          <cell r="L39">
            <v>38</v>
          </cell>
          <cell r="M39" t="str">
            <v>AT - Muuseumitööd</v>
          </cell>
          <cell r="N39">
            <v>5</v>
          </cell>
          <cell r="O39" t="str">
            <v>1A</v>
          </cell>
          <cell r="P39" t="str">
            <v>1B</v>
          </cell>
          <cell r="Q39">
            <v>2</v>
          </cell>
          <cell r="R39">
            <v>3</v>
          </cell>
          <cell r="S39">
            <v>4</v>
          </cell>
          <cell r="T39"/>
          <cell r="U39"/>
          <cell r="V39"/>
          <cell r="W39"/>
          <cell r="X39"/>
          <cell r="Y39"/>
          <cell r="Z39"/>
          <cell r="AB39">
            <v>38</v>
          </cell>
          <cell r="AC39" t="str">
            <v>AL</v>
          </cell>
          <cell r="AD39">
            <v>38</v>
          </cell>
        </row>
        <row r="40">
          <cell r="E40">
            <v>39</v>
          </cell>
          <cell r="G40">
            <v>0.28000000000000003</v>
          </cell>
          <cell r="L40">
            <v>39</v>
          </cell>
          <cell r="M40" t="str">
            <v>AT - Muusikud</v>
          </cell>
          <cell r="N40">
            <v>2</v>
          </cell>
          <cell r="O40">
            <v>1</v>
          </cell>
          <cell r="P40">
            <v>2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B40">
            <v>39</v>
          </cell>
          <cell r="AC40" t="str">
            <v>AM</v>
          </cell>
          <cell r="AD40">
            <v>39</v>
          </cell>
        </row>
        <row r="41">
          <cell r="G41">
            <v>0.28999999999999998</v>
          </cell>
          <cell r="L41">
            <v>40</v>
          </cell>
          <cell r="M41" t="str">
            <v>AT - Müük ja klienditeenindus</v>
          </cell>
          <cell r="N41">
            <v>4</v>
          </cell>
          <cell r="O41" t="str">
            <v>1A</v>
          </cell>
          <cell r="P41" t="str">
            <v>1B</v>
          </cell>
          <cell r="Q41">
            <v>2</v>
          </cell>
          <cell r="R41">
            <v>3</v>
          </cell>
          <cell r="S41"/>
          <cell r="T41"/>
          <cell r="U41"/>
          <cell r="V41"/>
          <cell r="W41"/>
          <cell r="X41"/>
          <cell r="Y41"/>
          <cell r="Z41"/>
          <cell r="AB41">
            <v>40</v>
          </cell>
          <cell r="AC41" t="str">
            <v>AN</v>
          </cell>
          <cell r="AD41">
            <v>40</v>
          </cell>
        </row>
        <row r="42">
          <cell r="G42">
            <v>0.3</v>
          </cell>
          <cell r="L42">
            <v>41</v>
          </cell>
          <cell r="M42" t="str">
            <v>AT - Nõustav ja kontrolliv järelevalve</v>
          </cell>
          <cell r="N42">
            <v>9</v>
          </cell>
          <cell r="O42">
            <v>1</v>
          </cell>
          <cell r="P42" t="str">
            <v>2A</v>
          </cell>
          <cell r="Q42" t="str">
            <v>2B</v>
          </cell>
          <cell r="R42" t="str">
            <v>3A</v>
          </cell>
          <cell r="S42" t="str">
            <v>3B</v>
          </cell>
          <cell r="T42">
            <v>4</v>
          </cell>
          <cell r="U42">
            <v>5</v>
          </cell>
          <cell r="V42">
            <v>6</v>
          </cell>
          <cell r="W42">
            <v>7</v>
          </cell>
          <cell r="X42"/>
          <cell r="Y42"/>
          <cell r="Z42"/>
          <cell r="AB42">
            <v>41</v>
          </cell>
          <cell r="AC42" t="str">
            <v>AO</v>
          </cell>
          <cell r="AD42">
            <v>41</v>
          </cell>
        </row>
        <row r="43">
          <cell r="L43">
            <v>42</v>
          </cell>
          <cell r="M43" t="str">
            <v>AT - Operatiivinfo juhtimine</v>
          </cell>
          <cell r="N43">
            <v>6</v>
          </cell>
          <cell r="O43">
            <v>1</v>
          </cell>
          <cell r="P43">
            <v>2</v>
          </cell>
          <cell r="Q43" t="str">
            <v>3A</v>
          </cell>
          <cell r="R43" t="str">
            <v>3B</v>
          </cell>
          <cell r="S43">
            <v>4</v>
          </cell>
          <cell r="T43">
            <v>5</v>
          </cell>
          <cell r="U43"/>
          <cell r="V43"/>
          <cell r="W43"/>
          <cell r="X43"/>
          <cell r="Y43"/>
          <cell r="Z43"/>
          <cell r="AB43">
            <v>42</v>
          </cell>
          <cell r="AC43" t="str">
            <v>AP</v>
          </cell>
          <cell r="AD43">
            <v>42</v>
          </cell>
        </row>
        <row r="44">
          <cell r="B44" t="str">
            <v>line_1_1_90</v>
          </cell>
          <cell r="L44">
            <v>43</v>
          </cell>
          <cell r="M44" t="str">
            <v>AT - Organisatsiooni protsessid (tegevustõhusus ja kvaliteet)</v>
          </cell>
          <cell r="N44">
            <v>5</v>
          </cell>
          <cell r="O44">
            <v>1</v>
          </cell>
          <cell r="P44">
            <v>2</v>
          </cell>
          <cell r="Q44">
            <v>3</v>
          </cell>
          <cell r="R44">
            <v>4</v>
          </cell>
          <cell r="S44">
            <v>5</v>
          </cell>
          <cell r="T44"/>
          <cell r="U44"/>
          <cell r="V44"/>
          <cell r="W44"/>
          <cell r="X44"/>
          <cell r="Y44"/>
          <cell r="Z44"/>
          <cell r="AB44">
            <v>43</v>
          </cell>
          <cell r="AC44" t="str">
            <v>AQ</v>
          </cell>
          <cell r="AD44">
            <v>43</v>
          </cell>
        </row>
        <row r="45">
          <cell r="B45" t="str">
            <v>line_1_1_75</v>
          </cell>
          <cell r="L45">
            <v>44</v>
          </cell>
          <cell r="M45" t="str">
            <v>AT - Oskustööd</v>
          </cell>
          <cell r="N45">
            <v>4</v>
          </cell>
          <cell r="O45">
            <v>1</v>
          </cell>
          <cell r="P45">
            <v>2</v>
          </cell>
          <cell r="Q45">
            <v>3</v>
          </cell>
          <cell r="R45">
            <v>4</v>
          </cell>
          <cell r="S45"/>
          <cell r="T45"/>
          <cell r="U45"/>
          <cell r="V45"/>
          <cell r="W45"/>
          <cell r="X45"/>
          <cell r="Y45"/>
          <cell r="Z45"/>
          <cell r="AB45">
            <v>44</v>
          </cell>
          <cell r="AC45" t="str">
            <v>AR</v>
          </cell>
          <cell r="AD45">
            <v>44</v>
          </cell>
        </row>
        <row r="46">
          <cell r="B46" t="str">
            <v>line_1_1_50</v>
          </cell>
          <cell r="L46">
            <v>45</v>
          </cell>
          <cell r="M46" t="str">
            <v>AT - Perekonnaseisuametnikud</v>
          </cell>
          <cell r="N46">
            <v>4</v>
          </cell>
          <cell r="O46">
            <v>1</v>
          </cell>
          <cell r="P46">
            <v>2</v>
          </cell>
          <cell r="Q46">
            <v>3</v>
          </cell>
          <cell r="R46">
            <v>4</v>
          </cell>
          <cell r="S46"/>
          <cell r="T46"/>
          <cell r="U46"/>
          <cell r="V46"/>
          <cell r="W46"/>
          <cell r="X46"/>
          <cell r="Y46"/>
          <cell r="Z46"/>
          <cell r="AB46">
            <v>45</v>
          </cell>
          <cell r="AC46" t="str">
            <v>AS</v>
          </cell>
          <cell r="AD46">
            <v>45</v>
          </cell>
        </row>
        <row r="47">
          <cell r="B47" t="str">
            <v>line_1_1_25</v>
          </cell>
          <cell r="L47">
            <v>46</v>
          </cell>
          <cell r="M47" t="str">
            <v>AT - Personalijuhtimine</v>
          </cell>
          <cell r="N47">
            <v>6</v>
          </cell>
          <cell r="O47">
            <v>1</v>
          </cell>
          <cell r="P47">
            <v>2</v>
          </cell>
          <cell r="Q47">
            <v>3</v>
          </cell>
          <cell r="R47">
            <v>4</v>
          </cell>
          <cell r="S47">
            <v>5</v>
          </cell>
          <cell r="T47">
            <v>6</v>
          </cell>
          <cell r="U47"/>
          <cell r="V47"/>
          <cell r="W47"/>
          <cell r="X47"/>
          <cell r="Y47"/>
          <cell r="Z47"/>
          <cell r="AB47">
            <v>46</v>
          </cell>
          <cell r="AC47" t="str">
            <v>AT</v>
          </cell>
          <cell r="AD47">
            <v>46</v>
          </cell>
        </row>
        <row r="48">
          <cell r="B48" t="str">
            <v>line_1_1_10</v>
          </cell>
          <cell r="L48">
            <v>47</v>
          </cell>
          <cell r="M48" t="str">
            <v>AT - Poliitika rakendamine</v>
          </cell>
          <cell r="N48">
            <v>8</v>
          </cell>
          <cell r="O48">
            <v>1</v>
          </cell>
          <cell r="P48">
            <v>2</v>
          </cell>
          <cell r="Q48">
            <v>3</v>
          </cell>
          <cell r="R48">
            <v>4</v>
          </cell>
          <cell r="S48">
            <v>5</v>
          </cell>
          <cell r="T48" t="str">
            <v>6A</v>
          </cell>
          <cell r="U48" t="str">
            <v>6B</v>
          </cell>
          <cell r="V48">
            <v>7</v>
          </cell>
          <cell r="W48"/>
          <cell r="X48"/>
          <cell r="Y48"/>
          <cell r="Z48"/>
          <cell r="AB48">
            <v>47</v>
          </cell>
          <cell r="AC48" t="str">
            <v>AU</v>
          </cell>
          <cell r="AD48">
            <v>47</v>
          </cell>
        </row>
        <row r="49">
          <cell r="B49" t="str">
            <v>line_1_1_AV</v>
          </cell>
          <cell r="L49">
            <v>48</v>
          </cell>
          <cell r="M49" t="str">
            <v>AT - Projektijuhtimine</v>
          </cell>
          <cell r="N49">
            <v>4</v>
          </cell>
          <cell r="O49">
            <v>1</v>
          </cell>
          <cell r="P49">
            <v>2</v>
          </cell>
          <cell r="Q49">
            <v>3</v>
          </cell>
          <cell r="R49">
            <v>4</v>
          </cell>
          <cell r="S49"/>
          <cell r="T49"/>
          <cell r="U49"/>
          <cell r="V49"/>
          <cell r="W49"/>
          <cell r="X49"/>
          <cell r="Y49"/>
          <cell r="Z49"/>
          <cell r="AB49">
            <v>48</v>
          </cell>
          <cell r="AC49" t="str">
            <v>AV</v>
          </cell>
          <cell r="AD49">
            <v>48</v>
          </cell>
        </row>
        <row r="50">
          <cell r="L50">
            <v>49</v>
          </cell>
          <cell r="M50" t="str">
            <v>AT - Päästetööd</v>
          </cell>
          <cell r="N50">
            <v>6</v>
          </cell>
          <cell r="O50">
            <v>1</v>
          </cell>
          <cell r="P50">
            <v>2</v>
          </cell>
          <cell r="Q50">
            <v>3</v>
          </cell>
          <cell r="R50">
            <v>4</v>
          </cell>
          <cell r="S50">
            <v>5</v>
          </cell>
          <cell r="T50">
            <v>6</v>
          </cell>
          <cell r="U50"/>
          <cell r="V50"/>
          <cell r="W50"/>
          <cell r="X50"/>
          <cell r="Y50"/>
          <cell r="Z50"/>
          <cell r="AB50">
            <v>49</v>
          </cell>
          <cell r="AC50" t="str">
            <v>AW</v>
          </cell>
          <cell r="AD50">
            <v>49</v>
          </cell>
        </row>
        <row r="51">
          <cell r="L51">
            <v>50</v>
          </cell>
          <cell r="M51" t="str">
            <v>AT - Raamatukogu</v>
          </cell>
          <cell r="N51">
            <v>4</v>
          </cell>
          <cell r="O51">
            <v>1</v>
          </cell>
          <cell r="P51">
            <v>2</v>
          </cell>
          <cell r="Q51">
            <v>3</v>
          </cell>
          <cell r="R51">
            <v>4</v>
          </cell>
          <cell r="S51"/>
          <cell r="T51"/>
          <cell r="U51"/>
          <cell r="V51"/>
          <cell r="W51"/>
          <cell r="X51"/>
          <cell r="Y51"/>
          <cell r="Z51"/>
          <cell r="AB51">
            <v>50</v>
          </cell>
          <cell r="AC51" t="str">
            <v>AX</v>
          </cell>
          <cell r="AD51">
            <v>50</v>
          </cell>
        </row>
        <row r="52">
          <cell r="B52" t="str">
            <v>Kõik tööd</v>
          </cell>
          <cell r="E52" t="str">
            <v>AT - Arhiivindus</v>
          </cell>
          <cell r="L52">
            <v>51</v>
          </cell>
          <cell r="M52" t="str">
            <v>AT - Raamatupidamine</v>
          </cell>
          <cell r="N52">
            <v>5</v>
          </cell>
          <cell r="O52">
            <v>1</v>
          </cell>
          <cell r="P52">
            <v>2</v>
          </cell>
          <cell r="Q52">
            <v>3</v>
          </cell>
          <cell r="R52">
            <v>4</v>
          </cell>
          <cell r="S52">
            <v>5</v>
          </cell>
          <cell r="T52"/>
          <cell r="U52"/>
          <cell r="V52"/>
          <cell r="W52"/>
          <cell r="X52"/>
          <cell r="Y52"/>
          <cell r="Z52"/>
          <cell r="AB52">
            <v>51</v>
          </cell>
          <cell r="AC52" t="str">
            <v>AY</v>
          </cell>
          <cell r="AD52">
            <v>51</v>
          </cell>
        </row>
        <row r="53">
          <cell r="B53" t="str">
            <v>linec_1_lookup</v>
          </cell>
          <cell r="E53" t="str">
            <v>linec_1_lookup</v>
          </cell>
          <cell r="L53">
            <v>52</v>
          </cell>
          <cell r="M53" t="str">
            <v>AT - Registripidamine</v>
          </cell>
          <cell r="N53">
            <v>5</v>
          </cell>
          <cell r="O53">
            <v>1</v>
          </cell>
          <cell r="P53">
            <v>2</v>
          </cell>
          <cell r="Q53">
            <v>3</v>
          </cell>
          <cell r="R53">
            <v>4</v>
          </cell>
          <cell r="S53">
            <v>5</v>
          </cell>
          <cell r="T53"/>
          <cell r="U53"/>
          <cell r="V53"/>
          <cell r="W53"/>
          <cell r="X53"/>
          <cell r="Y53"/>
          <cell r="Z53"/>
          <cell r="AB53">
            <v>52</v>
          </cell>
          <cell r="AC53" t="str">
            <v>AZ</v>
          </cell>
          <cell r="AD53">
            <v>52</v>
          </cell>
        </row>
        <row r="54">
          <cell r="B54" t="str">
            <v>kogu Eesti'!</v>
          </cell>
          <cell r="E54" t="str">
            <v>kogu Eesti'!</v>
          </cell>
          <cell r="L54">
            <v>53</v>
          </cell>
          <cell r="M54" t="str">
            <v>AT - Riigihange</v>
          </cell>
          <cell r="N54">
            <v>6</v>
          </cell>
          <cell r="O54">
            <v>1</v>
          </cell>
          <cell r="P54">
            <v>2</v>
          </cell>
          <cell r="Q54">
            <v>3</v>
          </cell>
          <cell r="R54" t="str">
            <v>4A</v>
          </cell>
          <cell r="S54" t="str">
            <v>4B</v>
          </cell>
          <cell r="T54">
            <v>5</v>
          </cell>
          <cell r="U54"/>
          <cell r="V54"/>
          <cell r="W54"/>
          <cell r="X54"/>
          <cell r="Y54"/>
          <cell r="Z54"/>
          <cell r="AB54">
            <v>53</v>
          </cell>
          <cell r="AC54" t="str">
            <v>BA</v>
          </cell>
          <cell r="AD54">
            <v>53</v>
          </cell>
        </row>
        <row r="55">
          <cell r="E55" t="b">
            <v>0</v>
          </cell>
          <cell r="L55">
            <v>54</v>
          </cell>
          <cell r="M55" t="str">
            <v>AT - Riigikaitse</v>
          </cell>
          <cell r="N55">
            <v>11</v>
          </cell>
          <cell r="O55" t="str">
            <v>1A</v>
          </cell>
          <cell r="P55" t="str">
            <v>1B</v>
          </cell>
          <cell r="Q55">
            <v>2</v>
          </cell>
          <cell r="R55" t="str">
            <v>3A</v>
          </cell>
          <cell r="S55" t="str">
            <v>3B</v>
          </cell>
          <cell r="T55">
            <v>4</v>
          </cell>
          <cell r="U55" t="str">
            <v>5A</v>
          </cell>
          <cell r="V55" t="str">
            <v>5B</v>
          </cell>
          <cell r="W55">
            <v>6</v>
          </cell>
          <cell r="X55">
            <v>7</v>
          </cell>
          <cell r="Y55"/>
          <cell r="Z55">
            <v>8</v>
          </cell>
          <cell r="AB55">
            <v>54</v>
          </cell>
          <cell r="AC55" t="str">
            <v>BB</v>
          </cell>
          <cell r="AD55">
            <v>54</v>
          </cell>
        </row>
        <row r="56">
          <cell r="B56">
            <v>3</v>
          </cell>
          <cell r="E56">
            <v>4</v>
          </cell>
          <cell r="L56">
            <v>55</v>
          </cell>
          <cell r="M56" t="str">
            <v>AT - Riigivara haldamine ja sisseost</v>
          </cell>
          <cell r="N56">
            <v>7</v>
          </cell>
          <cell r="O56">
            <v>1</v>
          </cell>
          <cell r="P56">
            <v>2</v>
          </cell>
          <cell r="Q56">
            <v>3</v>
          </cell>
          <cell r="R56">
            <v>4</v>
          </cell>
          <cell r="S56" t="str">
            <v>5A</v>
          </cell>
          <cell r="T56" t="str">
            <v>5B</v>
          </cell>
          <cell r="U56">
            <v>6</v>
          </cell>
          <cell r="V56"/>
          <cell r="W56"/>
          <cell r="X56"/>
          <cell r="Y56"/>
          <cell r="Z56"/>
          <cell r="AB56">
            <v>55</v>
          </cell>
          <cell r="AC56" t="str">
            <v>BC</v>
          </cell>
          <cell r="AD56">
            <v>55</v>
          </cell>
        </row>
        <row r="57">
          <cell r="B57">
            <v>4795</v>
          </cell>
          <cell r="E57">
            <v>112</v>
          </cell>
          <cell r="L57">
            <v>56</v>
          </cell>
          <cell r="M57" t="str">
            <v>AT - Sadama kapten</v>
          </cell>
          <cell r="N57">
            <v>2</v>
          </cell>
          <cell r="O57">
            <v>1</v>
          </cell>
          <cell r="P57">
            <v>2</v>
          </cell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B57">
            <v>56</v>
          </cell>
          <cell r="AC57" t="str">
            <v>BD</v>
          </cell>
          <cell r="AD57">
            <v>56</v>
          </cell>
        </row>
        <row r="58">
          <cell r="B58">
            <v>4797</v>
          </cell>
          <cell r="E58">
            <v>20</v>
          </cell>
          <cell r="L58">
            <v>57</v>
          </cell>
          <cell r="M58" t="str">
            <v>AT - Sekretäritööd</v>
          </cell>
          <cell r="N58">
            <v>4</v>
          </cell>
          <cell r="O58">
            <v>1</v>
          </cell>
          <cell r="P58">
            <v>2</v>
          </cell>
          <cell r="Q58">
            <v>3</v>
          </cell>
          <cell r="R58">
            <v>4</v>
          </cell>
          <cell r="S58"/>
          <cell r="T58"/>
          <cell r="U58"/>
          <cell r="V58"/>
          <cell r="W58"/>
          <cell r="X58"/>
          <cell r="Y58"/>
          <cell r="Z58"/>
          <cell r="AB58">
            <v>57</v>
          </cell>
          <cell r="AC58" t="str">
            <v>BE</v>
          </cell>
          <cell r="AD58">
            <v>57</v>
          </cell>
        </row>
        <row r="59">
          <cell r="B59" t="str">
            <v>linec_points_1</v>
          </cell>
          <cell r="E59" t="str">
            <v>linec_1_level</v>
          </cell>
          <cell r="L59">
            <v>58</v>
          </cell>
          <cell r="M59" t="str">
            <v>AT - Sidesüsteemide haldamine</v>
          </cell>
          <cell r="N59">
            <v>3</v>
          </cell>
          <cell r="O59">
            <v>1</v>
          </cell>
          <cell r="P59">
            <v>2</v>
          </cell>
          <cell r="Q59">
            <v>3</v>
          </cell>
          <cell r="R59"/>
          <cell r="S59"/>
          <cell r="T59"/>
          <cell r="U59"/>
          <cell r="V59"/>
          <cell r="W59"/>
          <cell r="X59"/>
          <cell r="Y59"/>
          <cell r="Z59"/>
          <cell r="AB59">
            <v>58</v>
          </cell>
          <cell r="AC59" t="str">
            <v>BF</v>
          </cell>
          <cell r="AD59">
            <v>58</v>
          </cell>
        </row>
        <row r="60">
          <cell r="B60" t="str">
            <v>R</v>
          </cell>
          <cell r="E60" t="str">
            <v>O</v>
          </cell>
          <cell r="L60">
            <v>59</v>
          </cell>
          <cell r="M60" t="str">
            <v>AT - Sisekontroll</v>
          </cell>
          <cell r="N60">
            <v>4</v>
          </cell>
          <cell r="O60">
            <v>1</v>
          </cell>
          <cell r="P60">
            <v>2</v>
          </cell>
          <cell r="Q60">
            <v>3</v>
          </cell>
          <cell r="R60">
            <v>4</v>
          </cell>
          <cell r="S60"/>
          <cell r="T60"/>
          <cell r="U60"/>
          <cell r="V60"/>
          <cell r="W60"/>
          <cell r="X60"/>
          <cell r="Y60"/>
          <cell r="Z60"/>
          <cell r="AB60">
            <v>59</v>
          </cell>
          <cell r="AC60" t="str">
            <v>BG</v>
          </cell>
          <cell r="AD60">
            <v>59</v>
          </cell>
        </row>
        <row r="61">
          <cell r="B61" t="str">
            <v>'kogu Eesti'!$R$3:$R$4797</v>
          </cell>
          <cell r="E61" t="str">
            <v>'kogu Eesti'!$O$112:$O$131</v>
          </cell>
          <cell r="L61">
            <v>60</v>
          </cell>
          <cell r="M61" t="str">
            <v>AT - Sotsiaalhoolekanne</v>
          </cell>
          <cell r="N61">
            <v>8</v>
          </cell>
          <cell r="O61">
            <v>1</v>
          </cell>
          <cell r="P61" t="str">
            <v>2A</v>
          </cell>
          <cell r="Q61" t="str">
            <v>2B</v>
          </cell>
          <cell r="R61" t="str">
            <v>3A</v>
          </cell>
          <cell r="S61" t="str">
            <v>3B</v>
          </cell>
          <cell r="T61" t="str">
            <v>4A</v>
          </cell>
          <cell r="U61" t="str">
            <v>4B</v>
          </cell>
          <cell r="V61">
            <v>5</v>
          </cell>
          <cell r="W61"/>
          <cell r="X61"/>
          <cell r="Y61"/>
          <cell r="Z61"/>
          <cell r="AB61">
            <v>60</v>
          </cell>
          <cell r="AC61" t="str">
            <v>BH</v>
          </cell>
          <cell r="AD61">
            <v>60</v>
          </cell>
        </row>
        <row r="62">
          <cell r="B62" t="str">
            <v>linec_1_1</v>
          </cell>
          <cell r="E62" t="str">
            <v>linec_1_3</v>
          </cell>
          <cell r="L62">
            <v>61</v>
          </cell>
          <cell r="M62" t="str">
            <v>AT - Sõidukijuhid</v>
          </cell>
          <cell r="N62">
            <v>4</v>
          </cell>
          <cell r="O62">
            <v>1</v>
          </cell>
          <cell r="P62">
            <v>2</v>
          </cell>
          <cell r="Q62">
            <v>3</v>
          </cell>
          <cell r="R62">
            <v>4</v>
          </cell>
          <cell r="S62"/>
          <cell r="T62"/>
          <cell r="U62"/>
          <cell r="V62"/>
          <cell r="W62"/>
          <cell r="X62"/>
          <cell r="Y62"/>
          <cell r="Z62"/>
          <cell r="AB62">
            <v>61</v>
          </cell>
          <cell r="AC62" t="str">
            <v>BI</v>
          </cell>
          <cell r="AD62">
            <v>61</v>
          </cell>
        </row>
        <row r="63">
          <cell r="B63" t="str">
            <v>U</v>
          </cell>
          <cell r="E63" t="str">
            <v>AB</v>
          </cell>
          <cell r="L63">
            <v>62</v>
          </cell>
          <cell r="M63" t="str">
            <v>AT - Taastusravi</v>
          </cell>
          <cell r="N63">
            <v>2</v>
          </cell>
          <cell r="O63">
            <v>1</v>
          </cell>
          <cell r="P63">
            <v>2</v>
          </cell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B63">
            <v>62</v>
          </cell>
          <cell r="AC63" t="str">
            <v>BJ</v>
          </cell>
          <cell r="AD63">
            <v>62</v>
          </cell>
        </row>
        <row r="64">
          <cell r="B64" t="str">
            <v>'kogu Eesti'!$U$3:$U$4797</v>
          </cell>
          <cell r="E64" t="str">
            <v>'kogu Eesti'!$AB$112:$AB$131</v>
          </cell>
          <cell r="L64">
            <v>63</v>
          </cell>
          <cell r="M64" t="str">
            <v>AT - Teaduse ja arenduse koordineerimine</v>
          </cell>
          <cell r="N64">
            <v>1</v>
          </cell>
          <cell r="O64">
            <v>1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B64">
            <v>63</v>
          </cell>
          <cell r="AC64" t="str">
            <v>BK</v>
          </cell>
          <cell r="AD64">
            <v>63</v>
          </cell>
        </row>
        <row r="65">
          <cell r="L65">
            <v>64</v>
          </cell>
          <cell r="M65" t="str">
            <v>AT - Teadustöö</v>
          </cell>
          <cell r="N65">
            <v>4</v>
          </cell>
          <cell r="O65">
            <v>1</v>
          </cell>
          <cell r="P65">
            <v>2</v>
          </cell>
          <cell r="Q65">
            <v>3</v>
          </cell>
          <cell r="R65">
            <v>4</v>
          </cell>
          <cell r="S65"/>
          <cell r="T65"/>
          <cell r="U65"/>
          <cell r="V65"/>
          <cell r="W65"/>
          <cell r="X65"/>
          <cell r="Y65"/>
          <cell r="Z65"/>
          <cell r="AB65">
            <v>64</v>
          </cell>
          <cell r="AC65" t="str">
            <v>BL</v>
          </cell>
          <cell r="AD65">
            <v>64</v>
          </cell>
        </row>
        <row r="66">
          <cell r="L66">
            <v>65</v>
          </cell>
          <cell r="M66" t="str">
            <v>AT - Toimetamine ja keeleline korrektuur</v>
          </cell>
          <cell r="N66">
            <v>2</v>
          </cell>
          <cell r="O66">
            <v>1</v>
          </cell>
          <cell r="P66">
            <v>2</v>
          </cell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B66">
            <v>65</v>
          </cell>
          <cell r="AC66" t="str">
            <v>BM</v>
          </cell>
          <cell r="AD66">
            <v>65</v>
          </cell>
        </row>
        <row r="67">
          <cell r="L67">
            <v>66</v>
          </cell>
          <cell r="M67" t="str">
            <v>AT - Toitlustamine</v>
          </cell>
          <cell r="N67">
            <v>4</v>
          </cell>
          <cell r="O67">
            <v>1</v>
          </cell>
          <cell r="P67">
            <v>2</v>
          </cell>
          <cell r="Q67">
            <v>3</v>
          </cell>
          <cell r="R67">
            <v>4</v>
          </cell>
          <cell r="S67"/>
          <cell r="T67"/>
          <cell r="U67"/>
          <cell r="V67"/>
          <cell r="W67"/>
          <cell r="X67"/>
          <cell r="Y67"/>
          <cell r="Z67"/>
          <cell r="AB67">
            <v>66</v>
          </cell>
          <cell r="AC67" t="str">
            <v>BN</v>
          </cell>
          <cell r="AD67">
            <v>66</v>
          </cell>
        </row>
        <row r="68">
          <cell r="D68">
            <v>1</v>
          </cell>
          <cell r="E68">
            <v>10930</v>
          </cell>
          <cell r="F68">
            <v>10805</v>
          </cell>
          <cell r="L68">
            <v>67</v>
          </cell>
          <cell r="M68" t="str">
            <v>AT - Turundus</v>
          </cell>
          <cell r="N68">
            <v>3</v>
          </cell>
          <cell r="O68">
            <v>1</v>
          </cell>
          <cell r="P68">
            <v>2</v>
          </cell>
          <cell r="Q68">
            <v>3</v>
          </cell>
          <cell r="R68"/>
          <cell r="S68"/>
          <cell r="T68"/>
          <cell r="U68"/>
          <cell r="V68"/>
          <cell r="W68"/>
          <cell r="X68"/>
          <cell r="Y68"/>
          <cell r="Z68"/>
          <cell r="AB68">
            <v>67</v>
          </cell>
          <cell r="AC68" t="str">
            <v>BO</v>
          </cell>
          <cell r="AD68">
            <v>67</v>
          </cell>
        </row>
        <row r="69">
          <cell r="D69">
            <v>2</v>
          </cell>
          <cell r="E69">
            <v>13489</v>
          </cell>
          <cell r="F69">
            <v>13533</v>
          </cell>
          <cell r="L69">
            <v>68</v>
          </cell>
          <cell r="M69" t="str">
            <v>AT - Tõlkimine</v>
          </cell>
          <cell r="N69">
            <v>4</v>
          </cell>
          <cell r="O69">
            <v>1</v>
          </cell>
          <cell r="P69">
            <v>2</v>
          </cell>
          <cell r="Q69">
            <v>3</v>
          </cell>
          <cell r="R69">
            <v>4</v>
          </cell>
          <cell r="S69"/>
          <cell r="T69"/>
          <cell r="U69"/>
          <cell r="V69"/>
          <cell r="W69"/>
          <cell r="X69"/>
          <cell r="Y69"/>
          <cell r="Z69"/>
          <cell r="AB69">
            <v>68</v>
          </cell>
          <cell r="AC69" t="str">
            <v>BP</v>
          </cell>
          <cell r="AD69">
            <v>68</v>
          </cell>
        </row>
        <row r="70">
          <cell r="D70">
            <v>3</v>
          </cell>
          <cell r="E70">
            <v>14441</v>
          </cell>
          <cell r="F70">
            <v>13732</v>
          </cell>
          <cell r="L70">
            <v>69</v>
          </cell>
          <cell r="M70" t="str">
            <v>AT - Uuriv järelevalve</v>
          </cell>
          <cell r="N70">
            <v>7</v>
          </cell>
          <cell r="O70">
            <v>1</v>
          </cell>
          <cell r="P70">
            <v>2</v>
          </cell>
          <cell r="Q70">
            <v>3</v>
          </cell>
          <cell r="R70">
            <v>4</v>
          </cell>
          <cell r="S70">
            <v>5</v>
          </cell>
          <cell r="T70">
            <v>6</v>
          </cell>
          <cell r="U70">
            <v>7</v>
          </cell>
          <cell r="V70"/>
          <cell r="W70"/>
          <cell r="X70"/>
          <cell r="Y70"/>
          <cell r="Z70"/>
          <cell r="AB70">
            <v>69</v>
          </cell>
          <cell r="AC70" t="str">
            <v>BQ</v>
          </cell>
          <cell r="AD70">
            <v>69</v>
          </cell>
        </row>
        <row r="71">
          <cell r="D71">
            <v>4</v>
          </cell>
          <cell r="E71">
            <v>0</v>
          </cell>
          <cell r="F71">
            <v>0</v>
          </cell>
          <cell r="L71">
            <v>70</v>
          </cell>
          <cell r="M71" t="str">
            <v>AT - Valvetööd</v>
          </cell>
          <cell r="N71">
            <v>4</v>
          </cell>
          <cell r="O71">
            <v>1</v>
          </cell>
          <cell r="P71">
            <v>2</v>
          </cell>
          <cell r="Q71">
            <v>3</v>
          </cell>
          <cell r="R71">
            <v>4</v>
          </cell>
          <cell r="S71"/>
          <cell r="T71"/>
          <cell r="U71"/>
          <cell r="V71"/>
          <cell r="W71"/>
          <cell r="X71"/>
          <cell r="Y71"/>
          <cell r="Z71"/>
          <cell r="AB71">
            <v>70</v>
          </cell>
          <cell r="AC71" t="str">
            <v>BR</v>
          </cell>
          <cell r="AD71">
            <v>70</v>
          </cell>
        </row>
        <row r="72">
          <cell r="D72">
            <v>0</v>
          </cell>
          <cell r="E72">
            <v>0</v>
          </cell>
          <cell r="F72">
            <v>0</v>
          </cell>
          <cell r="L72">
            <v>71</v>
          </cell>
          <cell r="M72" t="str">
            <v>AT - Võrguväljaannetes teabe avaldamine</v>
          </cell>
          <cell r="N72">
            <v>4</v>
          </cell>
          <cell r="O72">
            <v>1</v>
          </cell>
          <cell r="P72">
            <v>2</v>
          </cell>
          <cell r="Q72">
            <v>3</v>
          </cell>
          <cell r="R72">
            <v>4</v>
          </cell>
          <cell r="S72"/>
          <cell r="T72"/>
          <cell r="U72"/>
          <cell r="V72"/>
          <cell r="W72"/>
          <cell r="X72"/>
          <cell r="Y72"/>
          <cell r="Z72"/>
          <cell r="AB72">
            <v>71</v>
          </cell>
          <cell r="AC72" t="str">
            <v>BS</v>
          </cell>
          <cell r="AD72">
            <v>71</v>
          </cell>
        </row>
        <row r="73">
          <cell r="D73">
            <v>0</v>
          </cell>
          <cell r="E73">
            <v>0</v>
          </cell>
          <cell r="F73">
            <v>0</v>
          </cell>
          <cell r="L73">
            <v>72</v>
          </cell>
          <cell r="M73" t="str">
            <v>AT - Õhusõiduki meeskond ja lennutehniline personal</v>
          </cell>
          <cell r="N73">
            <v>8</v>
          </cell>
          <cell r="O73">
            <v>1</v>
          </cell>
          <cell r="P73" t="str">
            <v>2A</v>
          </cell>
          <cell r="Q73" t="str">
            <v>2B</v>
          </cell>
          <cell r="R73" t="str">
            <v>2C</v>
          </cell>
          <cell r="S73" t="str">
            <v>2D</v>
          </cell>
          <cell r="T73">
            <v>3</v>
          </cell>
          <cell r="U73">
            <v>4</v>
          </cell>
          <cell r="V73">
            <v>5</v>
          </cell>
          <cell r="W73"/>
          <cell r="X73"/>
          <cell r="Y73"/>
          <cell r="Z73"/>
          <cell r="AB73">
            <v>72</v>
          </cell>
          <cell r="AC73" t="str">
            <v>BT</v>
          </cell>
          <cell r="AD73">
            <v>72</v>
          </cell>
        </row>
        <row r="74">
          <cell r="D74">
            <v>0</v>
          </cell>
          <cell r="E74">
            <v>0</v>
          </cell>
          <cell r="F74">
            <v>0</v>
          </cell>
          <cell r="L74">
            <v>73</v>
          </cell>
          <cell r="M74" t="str">
            <v>AT - Õigusemõistmine</v>
          </cell>
          <cell r="N74">
            <v>8</v>
          </cell>
          <cell r="O74">
            <v>1</v>
          </cell>
          <cell r="P74">
            <v>2</v>
          </cell>
          <cell r="Q74">
            <v>3</v>
          </cell>
          <cell r="R74">
            <v>4</v>
          </cell>
          <cell r="S74">
            <v>5</v>
          </cell>
          <cell r="T74">
            <v>6</v>
          </cell>
          <cell r="U74">
            <v>7</v>
          </cell>
          <cell r="V74">
            <v>8</v>
          </cell>
          <cell r="W74"/>
          <cell r="X74"/>
          <cell r="Y74"/>
          <cell r="Z74"/>
          <cell r="AB74">
            <v>73</v>
          </cell>
          <cell r="AC74" t="str">
            <v>BU</v>
          </cell>
          <cell r="AD74">
            <v>73</v>
          </cell>
        </row>
        <row r="75">
          <cell r="D75">
            <v>0</v>
          </cell>
          <cell r="E75">
            <v>0</v>
          </cell>
          <cell r="F75">
            <v>0</v>
          </cell>
          <cell r="L75">
            <v>74</v>
          </cell>
          <cell r="M75" t="str">
            <v>AT - Õigusloome</v>
          </cell>
          <cell r="N75">
            <v>4</v>
          </cell>
          <cell r="O75">
            <v>1</v>
          </cell>
          <cell r="P75">
            <v>2</v>
          </cell>
          <cell r="Q75">
            <v>3</v>
          </cell>
          <cell r="R75">
            <v>4</v>
          </cell>
          <cell r="S75"/>
          <cell r="T75"/>
          <cell r="U75"/>
          <cell r="V75"/>
          <cell r="W75"/>
          <cell r="X75"/>
          <cell r="Y75"/>
          <cell r="Z75"/>
          <cell r="AB75">
            <v>74</v>
          </cell>
          <cell r="AC75" t="str">
            <v>BV</v>
          </cell>
          <cell r="AD75">
            <v>74</v>
          </cell>
        </row>
        <row r="76">
          <cell r="D76">
            <v>0</v>
          </cell>
          <cell r="E76">
            <v>0</v>
          </cell>
          <cell r="F76">
            <v>0</v>
          </cell>
          <cell r="L76">
            <v>75</v>
          </cell>
          <cell r="M76" t="str">
            <v>AT - Õigusteenused</v>
          </cell>
          <cell r="N76">
            <v>5</v>
          </cell>
          <cell r="O76">
            <v>1</v>
          </cell>
          <cell r="P76">
            <v>2</v>
          </cell>
          <cell r="Q76">
            <v>3</v>
          </cell>
          <cell r="R76">
            <v>4</v>
          </cell>
          <cell r="S76">
            <v>5</v>
          </cell>
          <cell r="T76"/>
          <cell r="U76"/>
          <cell r="V76"/>
          <cell r="W76"/>
          <cell r="X76"/>
          <cell r="Y76"/>
          <cell r="Z76"/>
          <cell r="AB76">
            <v>75</v>
          </cell>
          <cell r="AC76" t="str">
            <v>BW</v>
          </cell>
          <cell r="AD76">
            <v>75</v>
          </cell>
        </row>
        <row r="77">
          <cell r="D77">
            <v>0</v>
          </cell>
          <cell r="E77">
            <v>0</v>
          </cell>
          <cell r="F77">
            <v>0</v>
          </cell>
          <cell r="L77">
            <v>76</v>
          </cell>
          <cell r="M77" t="str">
            <v>AT - Üld- ja kutsehariduse andmine</v>
          </cell>
          <cell r="N77">
            <v>5</v>
          </cell>
          <cell r="O77">
            <v>1</v>
          </cell>
          <cell r="P77">
            <v>2</v>
          </cell>
          <cell r="Q77">
            <v>3</v>
          </cell>
          <cell r="R77">
            <v>4</v>
          </cell>
          <cell r="S77">
            <v>5</v>
          </cell>
          <cell r="T77"/>
          <cell r="U77"/>
          <cell r="V77"/>
          <cell r="W77"/>
          <cell r="X77"/>
          <cell r="Y77"/>
          <cell r="Z77"/>
          <cell r="AB77">
            <v>76</v>
          </cell>
          <cell r="AC77" t="str">
            <v>BX</v>
          </cell>
          <cell r="AD77">
            <v>76</v>
          </cell>
        </row>
        <row r="78">
          <cell r="D78"/>
          <cell r="E78"/>
          <cell r="F78"/>
          <cell r="L78">
            <v>77</v>
          </cell>
          <cell r="M78" t="str">
            <v>AT - Üldjuhtimine</v>
          </cell>
          <cell r="N78">
            <v>8</v>
          </cell>
          <cell r="O78">
            <v>1</v>
          </cell>
          <cell r="P78">
            <v>2</v>
          </cell>
          <cell r="Q78">
            <v>3</v>
          </cell>
          <cell r="R78">
            <v>4</v>
          </cell>
          <cell r="S78">
            <v>5</v>
          </cell>
          <cell r="T78">
            <v>6</v>
          </cell>
          <cell r="U78" t="str">
            <v>7A</v>
          </cell>
          <cell r="V78" t="str">
            <v>7B</v>
          </cell>
          <cell r="W78"/>
          <cell r="X78"/>
          <cell r="Y78"/>
          <cell r="Z78"/>
          <cell r="AB78">
            <v>77</v>
          </cell>
          <cell r="AC78" t="str">
            <v>BY</v>
          </cell>
          <cell r="AD78">
            <v>77</v>
          </cell>
        </row>
        <row r="79">
          <cell r="D79"/>
          <cell r="E79"/>
          <cell r="F79"/>
          <cell r="L79">
            <v>78</v>
          </cell>
          <cell r="M79" t="str">
            <v>AT - Üldtööd</v>
          </cell>
          <cell r="N79">
            <v>6</v>
          </cell>
          <cell r="O79">
            <v>1</v>
          </cell>
          <cell r="P79">
            <v>2</v>
          </cell>
          <cell r="Q79">
            <v>3</v>
          </cell>
          <cell r="R79">
            <v>4</v>
          </cell>
          <cell r="S79">
            <v>5</v>
          </cell>
          <cell r="T79">
            <v>6</v>
          </cell>
          <cell r="U79"/>
          <cell r="V79"/>
          <cell r="W79"/>
          <cell r="X79"/>
          <cell r="Y79"/>
          <cell r="Z79"/>
          <cell r="AB79">
            <v>78</v>
          </cell>
          <cell r="AC79" t="str">
            <v>BZ</v>
          </cell>
          <cell r="AD79">
            <v>78</v>
          </cell>
        </row>
        <row r="80">
          <cell r="D80"/>
          <cell r="E80"/>
          <cell r="F80"/>
          <cell r="L80">
            <v>79</v>
          </cell>
          <cell r="M80" t="str">
            <v>AT - Ürituste ja tseremooniate korraldamine</v>
          </cell>
          <cell r="N80">
            <v>5</v>
          </cell>
          <cell r="O80">
            <v>1</v>
          </cell>
          <cell r="P80">
            <v>2</v>
          </cell>
          <cell r="Q80">
            <v>3</v>
          </cell>
          <cell r="R80">
            <v>4</v>
          </cell>
          <cell r="S80">
            <v>5</v>
          </cell>
          <cell r="T80"/>
          <cell r="U80"/>
          <cell r="V80"/>
          <cell r="W80"/>
          <cell r="X80"/>
          <cell r="Y80"/>
          <cell r="Z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92">
          <cell r="F92">
            <v>12348</v>
          </cell>
          <cell r="G92">
            <v>10930</v>
          </cell>
          <cell r="H92">
            <v>10021</v>
          </cell>
          <cell r="J92">
            <v>610</v>
          </cell>
          <cell r="K92">
            <v>877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piirnumber"/>
      <sheetName val="pivot-pension"/>
      <sheetName val="pivot"/>
      <sheetName val="koosseis"/>
      <sheetName val="abileht-pensioniig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mis"/>
      <sheetName val="üld"/>
      <sheetName val="üld2"/>
      <sheetName val="Riigipühad"/>
      <sheetName val="joonis"/>
      <sheetName val="Kontroll"/>
    </sheetNames>
    <sheetDataSet>
      <sheetData sheetId="0"/>
      <sheetData sheetId="1"/>
      <sheetData sheetId="2"/>
      <sheetData sheetId="3">
        <row r="3">
          <cell r="A3">
            <v>40179</v>
          </cell>
        </row>
        <row r="4">
          <cell r="A4">
            <v>40233</v>
          </cell>
        </row>
        <row r="5">
          <cell r="A5">
            <v>40270</v>
          </cell>
        </row>
        <row r="6">
          <cell r="A6">
            <v>40272</v>
          </cell>
        </row>
        <row r="7">
          <cell r="A7">
            <v>40299</v>
          </cell>
        </row>
        <row r="8">
          <cell r="A8">
            <v>40321</v>
          </cell>
        </row>
        <row r="9">
          <cell r="A9">
            <v>40352</v>
          </cell>
        </row>
        <row r="10">
          <cell r="A10">
            <v>40353</v>
          </cell>
        </row>
        <row r="11">
          <cell r="A11">
            <v>40410</v>
          </cell>
        </row>
        <row r="12">
          <cell r="A12">
            <v>40536</v>
          </cell>
        </row>
        <row r="13">
          <cell r="A13">
            <v>40537</v>
          </cell>
        </row>
        <row r="14">
          <cell r="A14">
            <v>40538</v>
          </cell>
        </row>
        <row r="15">
          <cell r="A15">
            <v>40544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28B5-0C1B-4BD8-AF2B-3477F6F48E7C}">
  <dimension ref="A1:M116"/>
  <sheetViews>
    <sheetView tabSelected="1" zoomScale="81" zoomScaleNormal="81" workbookViewId="0">
      <pane ySplit="7" topLeftCell="A8" activePane="bottomLeft" state="frozen"/>
      <selection pane="bottomLeft" activeCell="K10" sqref="K10"/>
    </sheetView>
  </sheetViews>
  <sheetFormatPr defaultColWidth="8.85546875" defaultRowHeight="15" x14ac:dyDescent="0.25"/>
  <cols>
    <col min="1" max="1" width="16.5703125" style="1" customWidth="1"/>
    <col min="2" max="2" width="25.85546875" style="1" bestFit="1" customWidth="1"/>
    <col min="3" max="3" width="48.85546875" style="1" customWidth="1"/>
    <col min="4" max="4" width="17.140625" style="2" customWidth="1"/>
    <col min="5" max="5" width="17.140625" style="3" customWidth="1"/>
    <col min="6" max="6" width="13.140625" style="23" customWidth="1"/>
    <col min="7" max="7" width="13.140625" style="1" customWidth="1"/>
    <col min="8" max="8" width="14.85546875" style="23" customWidth="1"/>
    <col min="9" max="9" width="13.7109375" style="15" customWidth="1"/>
    <col min="10" max="10" width="8.85546875" style="1"/>
    <col min="11" max="11" width="12.7109375" style="1" customWidth="1"/>
    <col min="12" max="12" width="11.140625" style="1" customWidth="1"/>
    <col min="13" max="13" width="9.85546875" style="1" bestFit="1" customWidth="1"/>
    <col min="14" max="16384" width="8.85546875" style="1"/>
  </cols>
  <sheetData>
    <row r="1" spans="1:13" ht="14.45" customHeight="1" x14ac:dyDescent="0.25">
      <c r="G1" s="44" t="s">
        <v>0</v>
      </c>
      <c r="H1" s="44"/>
      <c r="I1" s="44"/>
    </row>
    <row r="2" spans="1:13" x14ac:dyDescent="0.25">
      <c r="A2" s="4"/>
      <c r="G2" s="44"/>
      <c r="H2" s="44"/>
      <c r="I2" s="44"/>
    </row>
    <row r="3" spans="1:13" x14ac:dyDescent="0.25">
      <c r="G3" s="44"/>
      <c r="H3" s="44"/>
      <c r="I3" s="44"/>
    </row>
    <row r="4" spans="1:13" x14ac:dyDescent="0.25">
      <c r="D4" s="5"/>
      <c r="E4" s="6"/>
      <c r="G4" s="44"/>
      <c r="H4" s="44"/>
      <c r="I4" s="44"/>
    </row>
    <row r="5" spans="1:13" x14ac:dyDescent="0.25">
      <c r="A5" s="7" t="s">
        <v>1</v>
      </c>
      <c r="D5" s="5"/>
      <c r="E5" s="6"/>
    </row>
    <row r="6" spans="1:13" x14ac:dyDescent="0.25">
      <c r="D6" s="40" t="s">
        <v>99</v>
      </c>
      <c r="E6" s="40"/>
      <c r="F6" s="40" t="s">
        <v>159</v>
      </c>
      <c r="G6" s="40"/>
      <c r="H6" s="40" t="s">
        <v>100</v>
      </c>
      <c r="I6" s="40"/>
    </row>
    <row r="7" spans="1:13" ht="29.25" x14ac:dyDescent="0.25">
      <c r="A7" s="37" t="s">
        <v>71</v>
      </c>
      <c r="B7" s="37" t="s">
        <v>73</v>
      </c>
      <c r="C7" s="37" t="s">
        <v>80</v>
      </c>
      <c r="D7" s="20" t="s">
        <v>2</v>
      </c>
      <c r="E7" s="21" t="s">
        <v>3</v>
      </c>
      <c r="F7" s="32" t="s">
        <v>101</v>
      </c>
      <c r="G7" s="21" t="s">
        <v>3</v>
      </c>
      <c r="H7" s="32" t="s">
        <v>101</v>
      </c>
      <c r="I7" s="21" t="s">
        <v>3</v>
      </c>
    </row>
    <row r="8" spans="1:13" x14ac:dyDescent="0.25">
      <c r="A8" s="43" t="s">
        <v>4</v>
      </c>
      <c r="B8" s="43"/>
      <c r="C8" s="37" t="s">
        <v>5</v>
      </c>
      <c r="D8" s="24">
        <f>SUM(D9:D17)</f>
        <v>4702.95</v>
      </c>
      <c r="E8" s="22">
        <f>SUM(E9:E17)</f>
        <v>162546700.11109284</v>
      </c>
      <c r="F8" s="24">
        <f t="shared" ref="F8:H8" si="0">SUM(F9:F17)</f>
        <v>-34</v>
      </c>
      <c r="G8" s="22">
        <f t="shared" si="0"/>
        <v>-7962320.3149199951</v>
      </c>
      <c r="H8" s="24">
        <f t="shared" si="0"/>
        <v>4668.95</v>
      </c>
      <c r="I8" s="22">
        <f>SUM(I9:I17)</f>
        <v>154584379.79617283</v>
      </c>
    </row>
    <row r="9" spans="1:13" ht="14.1" customHeight="1" x14ac:dyDescent="0.25">
      <c r="A9" s="8">
        <v>20</v>
      </c>
      <c r="B9" s="8"/>
      <c r="C9" s="9" t="s">
        <v>6</v>
      </c>
      <c r="D9" s="10">
        <v>51</v>
      </c>
      <c r="E9" s="33">
        <v>2528502.8940000003</v>
      </c>
      <c r="F9" s="25">
        <v>1</v>
      </c>
      <c r="G9" s="18">
        <v>-58486.779000000097</v>
      </c>
      <c r="H9" s="25">
        <f>D9+F9</f>
        <v>52</v>
      </c>
      <c r="I9" s="18">
        <f>E9+G9</f>
        <v>2470016.1150000002</v>
      </c>
      <c r="L9" s="15"/>
      <c r="M9" s="15"/>
    </row>
    <row r="10" spans="1:13" ht="14.1" customHeight="1" x14ac:dyDescent="0.25">
      <c r="A10" s="8">
        <v>20</v>
      </c>
      <c r="B10" s="8"/>
      <c r="C10" s="9" t="s">
        <v>7</v>
      </c>
      <c r="D10" s="11">
        <v>160.85</v>
      </c>
      <c r="E10" s="34">
        <v>7318223.4039999992</v>
      </c>
      <c r="F10" s="25">
        <v>0</v>
      </c>
      <c r="G10" s="18">
        <v>-401295.78128000069</v>
      </c>
      <c r="H10" s="25">
        <f t="shared" ref="H10:H17" si="1">D10+F10</f>
        <v>160.85</v>
      </c>
      <c r="I10" s="18">
        <f t="shared" ref="I10:I17" si="2">E10+G10</f>
        <v>6916927.6227199985</v>
      </c>
      <c r="L10" s="15"/>
      <c r="M10" s="15"/>
    </row>
    <row r="11" spans="1:13" ht="14.1" customHeight="1" x14ac:dyDescent="0.25">
      <c r="A11" s="8">
        <v>20</v>
      </c>
      <c r="B11" s="8"/>
      <c r="C11" s="9" t="s">
        <v>8</v>
      </c>
      <c r="D11" s="11">
        <v>379</v>
      </c>
      <c r="E11" s="34">
        <v>12777114.670457149</v>
      </c>
      <c r="F11" s="25">
        <v>0</v>
      </c>
      <c r="G11" s="18">
        <v>-352720.92999999784</v>
      </c>
      <c r="H11" s="25">
        <f t="shared" si="1"/>
        <v>379</v>
      </c>
      <c r="I11" s="18">
        <f t="shared" si="2"/>
        <v>12424393.740457151</v>
      </c>
      <c r="L11" s="15"/>
      <c r="M11" s="15"/>
    </row>
    <row r="12" spans="1:13" ht="14.1" customHeight="1" x14ac:dyDescent="0.25">
      <c r="A12" s="8">
        <v>20</v>
      </c>
      <c r="B12" s="8"/>
      <c r="C12" s="9" t="s">
        <v>9</v>
      </c>
      <c r="D12" s="11">
        <v>271</v>
      </c>
      <c r="E12" s="34">
        <v>12122256.47796</v>
      </c>
      <c r="F12" s="25">
        <v>0</v>
      </c>
      <c r="G12" s="18">
        <v>-569345.27816000022</v>
      </c>
      <c r="H12" s="25">
        <f t="shared" si="1"/>
        <v>271</v>
      </c>
      <c r="I12" s="18">
        <f t="shared" si="2"/>
        <v>11552911.1998</v>
      </c>
      <c r="L12" s="15"/>
      <c r="M12" s="15"/>
    </row>
    <row r="13" spans="1:13" ht="14.1" customHeight="1" x14ac:dyDescent="0.25">
      <c r="A13" s="8">
        <v>20</v>
      </c>
      <c r="B13" s="8"/>
      <c r="C13" s="9" t="s">
        <v>10</v>
      </c>
      <c r="D13" s="11">
        <v>236.2</v>
      </c>
      <c r="E13" s="34">
        <v>9450614.9825796839</v>
      </c>
      <c r="F13" s="25">
        <v>1</v>
      </c>
      <c r="G13" s="18">
        <v>-290983.68163999915</v>
      </c>
      <c r="H13" s="25">
        <f t="shared" si="1"/>
        <v>237.2</v>
      </c>
      <c r="I13" s="18">
        <f t="shared" si="2"/>
        <v>9159631.3009396847</v>
      </c>
      <c r="L13" s="15"/>
      <c r="M13" s="15"/>
    </row>
    <row r="14" spans="1:13" ht="14.1" customHeight="1" x14ac:dyDescent="0.25">
      <c r="A14" s="8">
        <v>20</v>
      </c>
      <c r="B14" s="8"/>
      <c r="C14" s="9" t="s">
        <v>11</v>
      </c>
      <c r="D14" s="11">
        <v>1403</v>
      </c>
      <c r="E14" s="34">
        <v>47797707.215520002</v>
      </c>
      <c r="F14" s="25">
        <v>-3</v>
      </c>
      <c r="G14" s="18">
        <v>-1830590.0758999959</v>
      </c>
      <c r="H14" s="25">
        <f t="shared" si="1"/>
        <v>1400</v>
      </c>
      <c r="I14" s="18">
        <f t="shared" si="2"/>
        <v>45967117.139620006</v>
      </c>
      <c r="L14" s="15"/>
      <c r="M14" s="15"/>
    </row>
    <row r="15" spans="1:13" ht="14.1" customHeight="1" x14ac:dyDescent="0.25">
      <c r="A15" s="8">
        <v>20</v>
      </c>
      <c r="B15" s="8"/>
      <c r="C15" s="12" t="s">
        <v>12</v>
      </c>
      <c r="D15" s="11">
        <v>732</v>
      </c>
      <c r="E15" s="34">
        <v>24749664.756696001</v>
      </c>
      <c r="F15" s="25">
        <v>-33</v>
      </c>
      <c r="G15" s="18">
        <v>-2505635.5793800019</v>
      </c>
      <c r="H15" s="25">
        <f t="shared" si="1"/>
        <v>699</v>
      </c>
      <c r="I15" s="18">
        <f t="shared" si="2"/>
        <v>22244029.177315999</v>
      </c>
      <c r="L15" s="15"/>
      <c r="M15" s="15"/>
    </row>
    <row r="16" spans="1:13" ht="14.1" customHeight="1" x14ac:dyDescent="0.25">
      <c r="A16" s="8">
        <v>20</v>
      </c>
      <c r="B16" s="8"/>
      <c r="C16" s="12" t="s">
        <v>13</v>
      </c>
      <c r="D16" s="11">
        <v>971.5</v>
      </c>
      <c r="E16" s="34">
        <v>30051097.278480005</v>
      </c>
      <c r="F16" s="25">
        <v>0</v>
      </c>
      <c r="G16" s="18">
        <v>-1313337.044160001</v>
      </c>
      <c r="H16" s="25">
        <f t="shared" si="1"/>
        <v>971.5</v>
      </c>
      <c r="I16" s="18">
        <f t="shared" si="2"/>
        <v>28737760.234320004</v>
      </c>
      <c r="L16" s="15"/>
      <c r="M16" s="15"/>
    </row>
    <row r="17" spans="1:13" ht="13.7" customHeight="1" x14ac:dyDescent="0.25">
      <c r="A17" s="8">
        <v>20</v>
      </c>
      <c r="B17" s="8"/>
      <c r="C17" s="12" t="s">
        <v>14</v>
      </c>
      <c r="D17" s="11">
        <v>498.4</v>
      </c>
      <c r="E17" s="34">
        <v>15751518.431400001</v>
      </c>
      <c r="F17" s="25">
        <v>0</v>
      </c>
      <c r="G17" s="18">
        <v>-639925.16539999843</v>
      </c>
      <c r="H17" s="25">
        <f t="shared" si="1"/>
        <v>498.4</v>
      </c>
      <c r="I17" s="18">
        <f t="shared" si="2"/>
        <v>15111593.266000003</v>
      </c>
      <c r="L17" s="15"/>
      <c r="M17" s="15"/>
    </row>
    <row r="18" spans="1:13" ht="35.450000000000003" customHeight="1" x14ac:dyDescent="0.25">
      <c r="A18" s="43" t="s">
        <v>15</v>
      </c>
      <c r="B18" s="43"/>
      <c r="C18" s="37" t="s">
        <v>5</v>
      </c>
      <c r="D18" s="24">
        <f>SUM(D19:D22)</f>
        <v>0</v>
      </c>
      <c r="E18" s="22">
        <f>SUM(E19:E22)</f>
        <v>241061.17866666624</v>
      </c>
      <c r="F18" s="24">
        <f t="shared" ref="F18:H18" si="3">SUM(F19:F22)</f>
        <v>0</v>
      </c>
      <c r="G18" s="22">
        <f t="shared" si="3"/>
        <v>5010.9500000000044</v>
      </c>
      <c r="H18" s="24">
        <f t="shared" si="3"/>
        <v>0</v>
      </c>
      <c r="I18" s="22">
        <f>SUM(I19:I22)</f>
        <v>246072.12866666625</v>
      </c>
      <c r="L18" s="15"/>
      <c r="M18" s="15"/>
    </row>
    <row r="19" spans="1:13" ht="14.1" customHeight="1" x14ac:dyDescent="0.25">
      <c r="A19" s="8">
        <v>20</v>
      </c>
      <c r="B19" s="8"/>
      <c r="C19" s="9" t="s">
        <v>8</v>
      </c>
      <c r="D19" s="11"/>
      <c r="E19" s="34">
        <f>14313.7754525826*12*1.338</f>
        <v>229821.97866666623</v>
      </c>
      <c r="F19" s="25"/>
      <c r="G19" s="18">
        <v>-59587.53</v>
      </c>
      <c r="H19" s="25"/>
      <c r="I19" s="18">
        <f>E19+G19</f>
        <v>170234.44866666623</v>
      </c>
    </row>
    <row r="20" spans="1:13" ht="14.1" customHeight="1" x14ac:dyDescent="0.25">
      <c r="A20" s="8">
        <v>20</v>
      </c>
      <c r="B20" s="8"/>
      <c r="C20" s="9" t="s">
        <v>7</v>
      </c>
      <c r="D20" s="11"/>
      <c r="E20" s="34">
        <v>0</v>
      </c>
      <c r="F20" s="25"/>
      <c r="G20" s="18">
        <v>29864</v>
      </c>
      <c r="H20" s="25"/>
      <c r="I20" s="18">
        <f t="shared" ref="I20:I22" si="4">E20+G20</f>
        <v>29864</v>
      </c>
    </row>
    <row r="21" spans="1:13" ht="14.1" customHeight="1" x14ac:dyDescent="0.25">
      <c r="A21" s="8">
        <v>20</v>
      </c>
      <c r="B21" s="8"/>
      <c r="C21" s="9" t="s">
        <v>11</v>
      </c>
      <c r="D21" s="11"/>
      <c r="E21" s="34">
        <v>0</v>
      </c>
      <c r="F21" s="25"/>
      <c r="G21" s="18">
        <v>34734.480000000003</v>
      </c>
      <c r="H21" s="25"/>
      <c r="I21" s="18">
        <f t="shared" si="4"/>
        <v>34734.480000000003</v>
      </c>
    </row>
    <row r="22" spans="1:13" ht="14.1" customHeight="1" x14ac:dyDescent="0.25">
      <c r="A22" s="8">
        <v>20</v>
      </c>
      <c r="B22" s="8"/>
      <c r="C22" s="12" t="s">
        <v>13</v>
      </c>
      <c r="D22" s="11"/>
      <c r="E22" s="34">
        <f>700*12*1.338</f>
        <v>11239.2</v>
      </c>
      <c r="F22" s="25"/>
      <c r="G22" s="18">
        <v>0</v>
      </c>
      <c r="H22" s="25"/>
      <c r="I22" s="18">
        <f t="shared" si="4"/>
        <v>11239.2</v>
      </c>
    </row>
    <row r="23" spans="1:13" x14ac:dyDescent="0.25">
      <c r="A23" s="43" t="s">
        <v>163</v>
      </c>
      <c r="B23" s="43"/>
      <c r="C23" s="37" t="s">
        <v>5</v>
      </c>
      <c r="D23" s="24">
        <f>SUM(D24:D71)</f>
        <v>0</v>
      </c>
      <c r="E23" s="22">
        <f t="shared" ref="E23:I23" si="5">SUM(E24:E71)</f>
        <v>6068691.8288350776</v>
      </c>
      <c r="F23" s="24">
        <f t="shared" si="5"/>
        <v>0</v>
      </c>
      <c r="G23" s="22">
        <f t="shared" si="5"/>
        <v>4412724.9445151985</v>
      </c>
      <c r="H23" s="24">
        <f t="shared" si="5"/>
        <v>0</v>
      </c>
      <c r="I23" s="22">
        <f t="shared" si="5"/>
        <v>10481416.773350278</v>
      </c>
    </row>
    <row r="24" spans="1:13" x14ac:dyDescent="0.25">
      <c r="A24" s="8">
        <v>20</v>
      </c>
      <c r="B24" s="12" t="s">
        <v>16</v>
      </c>
      <c r="C24" s="9" t="s">
        <v>98</v>
      </c>
      <c r="D24" s="11"/>
      <c r="E24" s="34">
        <v>488000</v>
      </c>
      <c r="F24" s="25"/>
      <c r="G24" s="18">
        <v>0</v>
      </c>
      <c r="H24" s="25"/>
      <c r="I24" s="18">
        <f>E24+G24</f>
        <v>488000</v>
      </c>
    </row>
    <row r="25" spans="1:13" x14ac:dyDescent="0.25">
      <c r="A25" s="8" t="s">
        <v>102</v>
      </c>
      <c r="B25" s="12" t="s">
        <v>16</v>
      </c>
      <c r="C25" s="9" t="s">
        <v>98</v>
      </c>
      <c r="D25" s="11"/>
      <c r="E25" s="34">
        <v>0</v>
      </c>
      <c r="F25" s="25"/>
      <c r="G25" s="18">
        <v>32697.059999999998</v>
      </c>
      <c r="H25" s="25"/>
      <c r="I25" s="18">
        <f t="shared" ref="I25:I71" si="6">E25+G25</f>
        <v>32697.059999999998</v>
      </c>
    </row>
    <row r="26" spans="1:13" x14ac:dyDescent="0.25">
      <c r="A26" s="8">
        <v>20</v>
      </c>
      <c r="B26" s="12" t="s">
        <v>17</v>
      </c>
      <c r="C26" s="9" t="s">
        <v>81</v>
      </c>
      <c r="D26" s="11"/>
      <c r="E26" s="34">
        <v>23361.48</v>
      </c>
      <c r="F26" s="25"/>
      <c r="G26" s="18">
        <v>75862.559999999998</v>
      </c>
      <c r="H26" s="25"/>
      <c r="I26" s="18">
        <f t="shared" si="6"/>
        <v>99224.04</v>
      </c>
    </row>
    <row r="27" spans="1:13" x14ac:dyDescent="0.25">
      <c r="A27" s="8">
        <v>20</v>
      </c>
      <c r="B27" s="12" t="s">
        <v>18</v>
      </c>
      <c r="C27" s="9" t="s">
        <v>82</v>
      </c>
      <c r="D27" s="11"/>
      <c r="E27" s="34">
        <v>66712.679999999993</v>
      </c>
      <c r="F27" s="25"/>
      <c r="G27" s="18">
        <v>-66712.679999999993</v>
      </c>
      <c r="H27" s="25"/>
      <c r="I27" s="18">
        <f t="shared" si="6"/>
        <v>0</v>
      </c>
    </row>
    <row r="28" spans="1:13" x14ac:dyDescent="0.25">
      <c r="A28" s="8">
        <v>20</v>
      </c>
      <c r="B28" s="12" t="s">
        <v>19</v>
      </c>
      <c r="C28" s="9" t="s">
        <v>83</v>
      </c>
      <c r="D28" s="11"/>
      <c r="E28" s="34">
        <v>79557.48</v>
      </c>
      <c r="F28" s="25"/>
      <c r="G28" s="18">
        <v>-79557.48</v>
      </c>
      <c r="H28" s="25"/>
      <c r="I28" s="18">
        <f t="shared" si="6"/>
        <v>0</v>
      </c>
    </row>
    <row r="29" spans="1:13" x14ac:dyDescent="0.25">
      <c r="A29" s="8">
        <v>20</v>
      </c>
      <c r="B29" s="12" t="s">
        <v>20</v>
      </c>
      <c r="C29" s="9" t="s">
        <v>162</v>
      </c>
      <c r="D29" s="11"/>
      <c r="E29" s="34">
        <v>80681.399999999994</v>
      </c>
      <c r="F29" s="25"/>
      <c r="G29" s="18">
        <v>-80681.399999999994</v>
      </c>
      <c r="H29" s="25"/>
      <c r="I29" s="18">
        <f t="shared" si="6"/>
        <v>0</v>
      </c>
    </row>
    <row r="30" spans="1:13" x14ac:dyDescent="0.25">
      <c r="A30" s="8">
        <v>20</v>
      </c>
      <c r="B30" s="12" t="s">
        <v>21</v>
      </c>
      <c r="C30" s="9" t="s">
        <v>84</v>
      </c>
      <c r="D30" s="11"/>
      <c r="E30" s="34">
        <v>229000</v>
      </c>
      <c r="F30" s="25"/>
      <c r="G30" s="18">
        <v>53853.929999999993</v>
      </c>
      <c r="H30" s="25"/>
      <c r="I30" s="18">
        <f t="shared" si="6"/>
        <v>282853.93</v>
      </c>
    </row>
    <row r="31" spans="1:13" ht="30" x14ac:dyDescent="0.25">
      <c r="A31" s="8">
        <v>20</v>
      </c>
      <c r="B31" s="12" t="s">
        <v>22</v>
      </c>
      <c r="C31" s="9" t="s">
        <v>85</v>
      </c>
      <c r="D31" s="11"/>
      <c r="E31" s="34">
        <v>48000</v>
      </c>
      <c r="F31" s="25"/>
      <c r="G31" s="18">
        <v>11307.190000000002</v>
      </c>
      <c r="H31" s="25"/>
      <c r="I31" s="18">
        <f t="shared" si="6"/>
        <v>59307.19</v>
      </c>
    </row>
    <row r="32" spans="1:13" ht="30" x14ac:dyDescent="0.25">
      <c r="A32" s="8" t="s">
        <v>106</v>
      </c>
      <c r="B32" s="12" t="s">
        <v>22</v>
      </c>
      <c r="C32" s="9" t="s">
        <v>85</v>
      </c>
      <c r="D32" s="11"/>
      <c r="E32" s="34">
        <v>0</v>
      </c>
      <c r="F32" s="25"/>
      <c r="G32" s="18">
        <v>101153</v>
      </c>
      <c r="H32" s="25"/>
      <c r="I32" s="18">
        <f t="shared" si="6"/>
        <v>101153</v>
      </c>
    </row>
    <row r="33" spans="1:9" x14ac:dyDescent="0.25">
      <c r="A33" s="8">
        <v>20</v>
      </c>
      <c r="B33" s="12" t="s">
        <v>23</v>
      </c>
      <c r="C33" s="9" t="s">
        <v>86</v>
      </c>
      <c r="D33" s="11"/>
      <c r="E33" s="34">
        <v>730437</v>
      </c>
      <c r="F33" s="25"/>
      <c r="G33" s="18">
        <v>0</v>
      </c>
      <c r="H33" s="25"/>
      <c r="I33" s="18">
        <f t="shared" si="6"/>
        <v>730437</v>
      </c>
    </row>
    <row r="34" spans="1:9" x14ac:dyDescent="0.25">
      <c r="A34" s="8">
        <v>20</v>
      </c>
      <c r="B34" s="12" t="s">
        <v>107</v>
      </c>
      <c r="C34" s="12" t="s">
        <v>131</v>
      </c>
      <c r="D34" s="11"/>
      <c r="E34" s="34">
        <v>0</v>
      </c>
      <c r="F34" s="25"/>
      <c r="G34" s="18">
        <v>2681.1800000000003</v>
      </c>
      <c r="H34" s="25"/>
      <c r="I34" s="18">
        <f t="shared" si="6"/>
        <v>2681.1800000000003</v>
      </c>
    </row>
    <row r="35" spans="1:9" x14ac:dyDescent="0.25">
      <c r="A35" s="8">
        <v>20</v>
      </c>
      <c r="B35" s="12" t="s">
        <v>24</v>
      </c>
      <c r="C35" s="9" t="s">
        <v>87</v>
      </c>
      <c r="D35" s="11"/>
      <c r="E35" s="34">
        <v>74989.8</v>
      </c>
      <c r="F35" s="25"/>
      <c r="G35" s="18">
        <v>12300.410000000003</v>
      </c>
      <c r="H35" s="25"/>
      <c r="I35" s="18">
        <f t="shared" si="6"/>
        <v>87290.21</v>
      </c>
    </row>
    <row r="36" spans="1:9" x14ac:dyDescent="0.25">
      <c r="A36" s="8">
        <v>20</v>
      </c>
      <c r="B36" s="12" t="s">
        <v>25</v>
      </c>
      <c r="C36" s="9" t="s">
        <v>88</v>
      </c>
      <c r="D36" s="11"/>
      <c r="E36" s="34">
        <v>954212.23809523799</v>
      </c>
      <c r="F36" s="25"/>
      <c r="G36" s="18">
        <v>347627.45000000007</v>
      </c>
      <c r="H36" s="25"/>
      <c r="I36" s="18">
        <f t="shared" si="6"/>
        <v>1301839.6880952381</v>
      </c>
    </row>
    <row r="37" spans="1:9" ht="30" x14ac:dyDescent="0.25">
      <c r="A37" s="8">
        <v>20</v>
      </c>
      <c r="B37" s="12" t="s">
        <v>26</v>
      </c>
      <c r="C37" s="9" t="s">
        <v>89</v>
      </c>
      <c r="D37" s="11"/>
      <c r="E37" s="34">
        <v>525800.59229504003</v>
      </c>
      <c r="F37" s="25"/>
      <c r="G37" s="18">
        <v>57911.579999999958</v>
      </c>
      <c r="H37" s="25"/>
      <c r="I37" s="18">
        <f t="shared" si="6"/>
        <v>583712.17229503999</v>
      </c>
    </row>
    <row r="38" spans="1:9" x14ac:dyDescent="0.25">
      <c r="A38" s="8">
        <v>20</v>
      </c>
      <c r="B38" s="12" t="s">
        <v>27</v>
      </c>
      <c r="C38" s="9" t="s">
        <v>90</v>
      </c>
      <c r="D38" s="11"/>
      <c r="E38" s="34">
        <v>203540</v>
      </c>
      <c r="F38" s="25"/>
      <c r="G38" s="18">
        <v>-100000</v>
      </c>
      <c r="H38" s="25"/>
      <c r="I38" s="18">
        <f t="shared" si="6"/>
        <v>103540</v>
      </c>
    </row>
    <row r="39" spans="1:9" ht="30" x14ac:dyDescent="0.25">
      <c r="A39" s="8">
        <v>20</v>
      </c>
      <c r="B39" s="12" t="s">
        <v>28</v>
      </c>
      <c r="C39" s="9" t="s">
        <v>94</v>
      </c>
      <c r="D39" s="11"/>
      <c r="E39" s="34">
        <v>640891</v>
      </c>
      <c r="F39" s="25"/>
      <c r="G39" s="18">
        <v>78751.70000000007</v>
      </c>
      <c r="H39" s="25"/>
      <c r="I39" s="18">
        <f t="shared" si="6"/>
        <v>719642.70000000007</v>
      </c>
    </row>
    <row r="40" spans="1:9" ht="30" x14ac:dyDescent="0.25">
      <c r="A40" s="8">
        <v>20</v>
      </c>
      <c r="B40" s="12" t="s">
        <v>29</v>
      </c>
      <c r="C40" s="9" t="s">
        <v>91</v>
      </c>
      <c r="D40" s="11"/>
      <c r="E40" s="34">
        <v>753747.32724480005</v>
      </c>
      <c r="F40" s="25"/>
      <c r="G40" s="18">
        <v>2.5519996415823698E-4</v>
      </c>
      <c r="H40" s="25"/>
      <c r="I40" s="18">
        <f t="shared" si="6"/>
        <v>753747.32750000001</v>
      </c>
    </row>
    <row r="41" spans="1:9" x14ac:dyDescent="0.25">
      <c r="A41" s="8">
        <v>20</v>
      </c>
      <c r="B41" s="12" t="s">
        <v>30</v>
      </c>
      <c r="C41" s="9" t="s">
        <v>92</v>
      </c>
      <c r="D41" s="11"/>
      <c r="E41" s="34">
        <v>119113</v>
      </c>
      <c r="F41" s="25"/>
      <c r="G41" s="18">
        <v>8835.4600000000064</v>
      </c>
      <c r="H41" s="25"/>
      <c r="I41" s="18">
        <f t="shared" si="6"/>
        <v>127948.46</v>
      </c>
    </row>
    <row r="42" spans="1:9" x14ac:dyDescent="0.25">
      <c r="A42" s="8">
        <v>20</v>
      </c>
      <c r="B42" s="12" t="s">
        <v>31</v>
      </c>
      <c r="C42" s="9" t="s">
        <v>93</v>
      </c>
      <c r="D42" s="11"/>
      <c r="E42" s="34">
        <v>4240</v>
      </c>
      <c r="F42" s="25"/>
      <c r="G42" s="18">
        <v>0</v>
      </c>
      <c r="H42" s="25"/>
      <c r="I42" s="18">
        <f t="shared" si="6"/>
        <v>4240</v>
      </c>
    </row>
    <row r="43" spans="1:9" x14ac:dyDescent="0.25">
      <c r="A43" s="8">
        <v>20</v>
      </c>
      <c r="B43" s="12" t="s">
        <v>109</v>
      </c>
      <c r="C43" s="9" t="s">
        <v>132</v>
      </c>
      <c r="D43" s="11"/>
      <c r="E43" s="34">
        <v>0</v>
      </c>
      <c r="F43" s="25"/>
      <c r="G43" s="18">
        <v>2809.8</v>
      </c>
      <c r="H43" s="25"/>
      <c r="I43" s="18">
        <f t="shared" si="6"/>
        <v>2809.8</v>
      </c>
    </row>
    <row r="44" spans="1:9" x14ac:dyDescent="0.25">
      <c r="A44" s="8">
        <v>20</v>
      </c>
      <c r="B44" s="12" t="s">
        <v>32</v>
      </c>
      <c r="C44" s="9" t="s">
        <v>95</v>
      </c>
      <c r="D44" s="11"/>
      <c r="E44" s="34">
        <f>258929.3312+(33250+20876)</f>
        <v>313055.33120000002</v>
      </c>
      <c r="F44" s="25"/>
      <c r="G44" s="18">
        <v>-207848.34981500002</v>
      </c>
      <c r="H44" s="25"/>
      <c r="I44" s="18">
        <f t="shared" si="6"/>
        <v>105206.98138499999</v>
      </c>
    </row>
    <row r="45" spans="1:9" x14ac:dyDescent="0.25">
      <c r="A45" s="8">
        <v>20</v>
      </c>
      <c r="B45" s="12" t="s">
        <v>33</v>
      </c>
      <c r="C45" s="9" t="s">
        <v>96</v>
      </c>
      <c r="D45" s="11"/>
      <c r="E45" s="34">
        <v>54000</v>
      </c>
      <c r="F45" s="25"/>
      <c r="G45" s="18">
        <v>19175.241250000021</v>
      </c>
      <c r="H45" s="25"/>
      <c r="I45" s="18">
        <f t="shared" si="6"/>
        <v>73175.241250000021</v>
      </c>
    </row>
    <row r="46" spans="1:9" x14ac:dyDescent="0.25">
      <c r="A46" s="8">
        <v>20</v>
      </c>
      <c r="B46" s="12" t="s">
        <v>34</v>
      </c>
      <c r="C46" s="9" t="s">
        <v>97</v>
      </c>
      <c r="D46" s="11"/>
      <c r="E46" s="34">
        <f>450000+20000</f>
        <v>470000</v>
      </c>
      <c r="F46" s="25"/>
      <c r="G46" s="18">
        <v>0</v>
      </c>
      <c r="H46" s="25"/>
      <c r="I46" s="18">
        <f t="shared" si="6"/>
        <v>470000</v>
      </c>
    </row>
    <row r="47" spans="1:9" x14ac:dyDescent="0.25">
      <c r="A47" s="8" t="s">
        <v>113</v>
      </c>
      <c r="B47" s="12" t="s">
        <v>112</v>
      </c>
      <c r="C47" s="9" t="s">
        <v>133</v>
      </c>
      <c r="D47" s="11"/>
      <c r="E47" s="34">
        <v>0</v>
      </c>
      <c r="F47" s="25"/>
      <c r="G47" s="18">
        <v>111806.18999999999</v>
      </c>
      <c r="H47" s="25"/>
      <c r="I47" s="18">
        <f t="shared" si="6"/>
        <v>111806.18999999999</v>
      </c>
    </row>
    <row r="48" spans="1:9" x14ac:dyDescent="0.25">
      <c r="A48" s="8">
        <v>20</v>
      </c>
      <c r="B48" s="12" t="s">
        <v>114</v>
      </c>
      <c r="C48" s="9" t="s">
        <v>134</v>
      </c>
      <c r="D48" s="11"/>
      <c r="E48" s="34">
        <v>0</v>
      </c>
      <c r="F48" s="25"/>
      <c r="G48" s="18">
        <v>3557.46</v>
      </c>
      <c r="H48" s="25"/>
      <c r="I48" s="18">
        <f t="shared" si="6"/>
        <v>3557.46</v>
      </c>
    </row>
    <row r="49" spans="1:9" x14ac:dyDescent="0.25">
      <c r="A49" s="8">
        <v>20</v>
      </c>
      <c r="B49" s="12" t="s">
        <v>35</v>
      </c>
      <c r="C49" s="9" t="s">
        <v>78</v>
      </c>
      <c r="D49" s="11"/>
      <c r="E49" s="34">
        <v>23500</v>
      </c>
      <c r="F49" s="25"/>
      <c r="G49" s="18">
        <v>0</v>
      </c>
      <c r="H49" s="25"/>
      <c r="I49" s="18">
        <f t="shared" si="6"/>
        <v>23500</v>
      </c>
    </row>
    <row r="50" spans="1:9" x14ac:dyDescent="0.25">
      <c r="A50" s="8">
        <v>20</v>
      </c>
      <c r="B50" s="12" t="s">
        <v>36</v>
      </c>
      <c r="C50" s="9" t="s">
        <v>79</v>
      </c>
      <c r="D50" s="11"/>
      <c r="E50" s="34">
        <v>50525</v>
      </c>
      <c r="F50" s="25"/>
      <c r="G50" s="18">
        <v>0</v>
      </c>
      <c r="H50" s="25"/>
      <c r="I50" s="18">
        <f t="shared" si="6"/>
        <v>50525</v>
      </c>
    </row>
    <row r="51" spans="1:9" x14ac:dyDescent="0.25">
      <c r="A51" s="8">
        <v>20</v>
      </c>
      <c r="B51" s="12" t="s">
        <v>122</v>
      </c>
      <c r="C51" s="9" t="s">
        <v>165</v>
      </c>
      <c r="D51" s="11"/>
      <c r="E51" s="34">
        <v>0</v>
      </c>
      <c r="F51" s="25"/>
      <c r="G51" s="18">
        <v>58870.8</v>
      </c>
      <c r="H51" s="25"/>
      <c r="I51" s="18">
        <f t="shared" si="6"/>
        <v>58870.8</v>
      </c>
    </row>
    <row r="52" spans="1:9" x14ac:dyDescent="0.25">
      <c r="A52" s="8">
        <v>20</v>
      </c>
      <c r="B52" s="12" t="s">
        <v>110</v>
      </c>
      <c r="C52" s="9" t="s">
        <v>135</v>
      </c>
      <c r="D52" s="11"/>
      <c r="E52" s="34">
        <v>0</v>
      </c>
      <c r="F52" s="25"/>
      <c r="G52" s="18">
        <v>5270.48</v>
      </c>
      <c r="H52" s="25"/>
      <c r="I52" s="18">
        <f t="shared" si="6"/>
        <v>5270.48</v>
      </c>
    </row>
    <row r="53" spans="1:9" s="31" customFormat="1" x14ac:dyDescent="0.25">
      <c r="A53" s="38">
        <v>20</v>
      </c>
      <c r="B53" s="26" t="s">
        <v>118</v>
      </c>
      <c r="C53" s="27" t="s">
        <v>156</v>
      </c>
      <c r="D53" s="28"/>
      <c r="E53" s="35">
        <v>0</v>
      </c>
      <c r="F53" s="29"/>
      <c r="G53" s="30">
        <v>34746.22</v>
      </c>
      <c r="H53" s="29"/>
      <c r="I53" s="18">
        <f t="shared" si="6"/>
        <v>34746.22</v>
      </c>
    </row>
    <row r="54" spans="1:9" x14ac:dyDescent="0.25">
      <c r="A54" s="8" t="s">
        <v>104</v>
      </c>
      <c r="B54" s="12" t="s">
        <v>103</v>
      </c>
      <c r="C54" s="9" t="s">
        <v>130</v>
      </c>
      <c r="D54" s="11"/>
      <c r="E54" s="34">
        <v>0</v>
      </c>
      <c r="F54" s="25"/>
      <c r="G54" s="18">
        <v>59702</v>
      </c>
      <c r="H54" s="25"/>
      <c r="I54" s="18">
        <f t="shared" si="6"/>
        <v>59702</v>
      </c>
    </row>
    <row r="55" spans="1:9" x14ac:dyDescent="0.25">
      <c r="A55" s="8" t="s">
        <v>105</v>
      </c>
      <c r="B55" s="12" t="s">
        <v>103</v>
      </c>
      <c r="C55" s="9" t="s">
        <v>130</v>
      </c>
      <c r="D55" s="11"/>
      <c r="E55" s="34">
        <v>0</v>
      </c>
      <c r="F55" s="25"/>
      <c r="G55" s="18">
        <v>5261</v>
      </c>
      <c r="H55" s="25"/>
      <c r="I55" s="18">
        <f t="shared" si="6"/>
        <v>5261</v>
      </c>
    </row>
    <row r="56" spans="1:9" x14ac:dyDescent="0.25">
      <c r="A56" s="8" t="s">
        <v>127</v>
      </c>
      <c r="B56" s="12" t="s">
        <v>123</v>
      </c>
      <c r="C56" s="9" t="s">
        <v>150</v>
      </c>
      <c r="D56" s="11"/>
      <c r="E56" s="34">
        <v>0</v>
      </c>
      <c r="F56" s="25"/>
      <c r="G56" s="18">
        <v>178916.21</v>
      </c>
      <c r="H56" s="25"/>
      <c r="I56" s="18">
        <f t="shared" si="6"/>
        <v>178916.21</v>
      </c>
    </row>
    <row r="57" spans="1:9" x14ac:dyDescent="0.25">
      <c r="A57" s="8" t="s">
        <v>129</v>
      </c>
      <c r="B57" s="12" t="s">
        <v>116</v>
      </c>
      <c r="C57" s="9" t="s">
        <v>151</v>
      </c>
      <c r="D57" s="11"/>
      <c r="E57" s="34">
        <v>0</v>
      </c>
      <c r="F57" s="25"/>
      <c r="G57" s="18">
        <v>165782.9</v>
      </c>
      <c r="H57" s="25"/>
      <c r="I57" s="18">
        <f t="shared" si="6"/>
        <v>165782.9</v>
      </c>
    </row>
    <row r="58" spans="1:9" x14ac:dyDescent="0.25">
      <c r="A58" s="8" t="s">
        <v>128</v>
      </c>
      <c r="B58" s="12" t="s">
        <v>119</v>
      </c>
      <c r="C58" s="9" t="s">
        <v>152</v>
      </c>
      <c r="D58" s="11"/>
      <c r="E58" s="34">
        <v>0</v>
      </c>
      <c r="F58" s="25"/>
      <c r="G58" s="18">
        <v>1913527.7</v>
      </c>
      <c r="H58" s="25"/>
      <c r="I58" s="18">
        <f t="shared" si="6"/>
        <v>1913527.7</v>
      </c>
    </row>
    <row r="59" spans="1:9" x14ac:dyDescent="0.25">
      <c r="A59" s="8" t="s">
        <v>128</v>
      </c>
      <c r="B59" s="12" t="s">
        <v>124</v>
      </c>
      <c r="C59" s="9" t="s">
        <v>154</v>
      </c>
      <c r="D59" s="11"/>
      <c r="E59" s="34">
        <v>0</v>
      </c>
      <c r="F59" s="25"/>
      <c r="G59" s="18">
        <v>31180.71</v>
      </c>
      <c r="H59" s="25"/>
      <c r="I59" s="18">
        <f t="shared" si="6"/>
        <v>31180.71</v>
      </c>
    </row>
    <row r="60" spans="1:9" x14ac:dyDescent="0.25">
      <c r="A60" s="8" t="s">
        <v>128</v>
      </c>
      <c r="B60" s="12" t="s">
        <v>125</v>
      </c>
      <c r="C60" s="9" t="s">
        <v>149</v>
      </c>
      <c r="D60" s="11"/>
      <c r="E60" s="34">
        <v>0</v>
      </c>
      <c r="F60" s="25"/>
      <c r="G60" s="18">
        <v>5693.09</v>
      </c>
      <c r="H60" s="25"/>
      <c r="I60" s="18">
        <f t="shared" si="6"/>
        <v>5693.09</v>
      </c>
    </row>
    <row r="61" spans="1:9" x14ac:dyDescent="0.25">
      <c r="A61" s="8" t="s">
        <v>128</v>
      </c>
      <c r="B61" s="12" t="s">
        <v>126</v>
      </c>
      <c r="C61" s="9" t="s">
        <v>148</v>
      </c>
      <c r="D61" s="11"/>
      <c r="E61" s="34">
        <v>0</v>
      </c>
      <c r="F61" s="25"/>
      <c r="G61" s="18">
        <v>114370.0992</v>
      </c>
      <c r="H61" s="25"/>
      <c r="I61" s="18">
        <f t="shared" si="6"/>
        <v>114370.0992</v>
      </c>
    </row>
    <row r="62" spans="1:9" x14ac:dyDescent="0.25">
      <c r="A62" s="8" t="s">
        <v>128</v>
      </c>
      <c r="B62" s="12" t="s">
        <v>115</v>
      </c>
      <c r="C62" s="9" t="s">
        <v>153</v>
      </c>
      <c r="D62" s="11"/>
      <c r="E62" s="34">
        <v>0</v>
      </c>
      <c r="F62" s="25"/>
      <c r="G62" s="18">
        <v>22598.164375</v>
      </c>
      <c r="H62" s="25"/>
      <c r="I62" s="18">
        <f t="shared" si="6"/>
        <v>22598.164375</v>
      </c>
    </row>
    <row r="63" spans="1:9" x14ac:dyDescent="0.25">
      <c r="A63" s="8" t="s">
        <v>128</v>
      </c>
      <c r="B63" s="12" t="s">
        <v>117</v>
      </c>
      <c r="C63" s="9" t="s">
        <v>155</v>
      </c>
      <c r="D63" s="11"/>
      <c r="E63" s="34">
        <v>0</v>
      </c>
      <c r="F63" s="25"/>
      <c r="G63" s="18">
        <v>30000</v>
      </c>
      <c r="H63" s="25"/>
      <c r="I63" s="18">
        <f t="shared" si="6"/>
        <v>30000</v>
      </c>
    </row>
    <row r="64" spans="1:9" x14ac:dyDescent="0.25">
      <c r="A64" s="8" t="s">
        <v>128</v>
      </c>
      <c r="B64" s="12" t="s">
        <v>120</v>
      </c>
      <c r="C64" s="9" t="s">
        <v>157</v>
      </c>
      <c r="D64" s="11"/>
      <c r="E64" s="34">
        <v>0</v>
      </c>
      <c r="F64" s="25"/>
      <c r="G64" s="18">
        <v>1332413.926</v>
      </c>
      <c r="H64" s="25"/>
      <c r="I64" s="18">
        <f t="shared" si="6"/>
        <v>1332413.926</v>
      </c>
    </row>
    <row r="65" spans="1:10" x14ac:dyDescent="0.25">
      <c r="A65" s="8">
        <v>20</v>
      </c>
      <c r="B65" s="12" t="s">
        <v>37</v>
      </c>
      <c r="C65" s="9" t="s">
        <v>77</v>
      </c>
      <c r="D65" s="11"/>
      <c r="E65" s="34">
        <v>108062.5</v>
      </c>
      <c r="F65" s="25"/>
      <c r="G65" s="18">
        <v>13313.300000000003</v>
      </c>
      <c r="H65" s="25"/>
      <c r="I65" s="18">
        <f t="shared" si="6"/>
        <v>121375.8</v>
      </c>
    </row>
    <row r="66" spans="1:10" x14ac:dyDescent="0.25">
      <c r="A66" s="8">
        <v>20</v>
      </c>
      <c r="B66" s="12" t="s">
        <v>38</v>
      </c>
      <c r="C66" s="9" t="s">
        <v>76</v>
      </c>
      <c r="D66" s="11"/>
      <c r="E66" s="34">
        <v>16625</v>
      </c>
      <c r="F66" s="25"/>
      <c r="G66" s="18">
        <v>-7928.25</v>
      </c>
      <c r="H66" s="25"/>
      <c r="I66" s="18">
        <f t="shared" si="6"/>
        <v>8696.75</v>
      </c>
    </row>
    <row r="67" spans="1:10" x14ac:dyDescent="0.25">
      <c r="A67" s="8">
        <v>20</v>
      </c>
      <c r="B67" s="12" t="s">
        <v>39</v>
      </c>
      <c r="C67" s="9" t="s">
        <v>75</v>
      </c>
      <c r="D67" s="11"/>
      <c r="E67" s="34">
        <v>1496.25</v>
      </c>
      <c r="F67" s="25"/>
      <c r="G67" s="18">
        <v>10857.053250000001</v>
      </c>
      <c r="H67" s="25"/>
      <c r="I67" s="18">
        <f t="shared" si="6"/>
        <v>12353.303250000001</v>
      </c>
    </row>
    <row r="68" spans="1:10" x14ac:dyDescent="0.25">
      <c r="A68" s="8">
        <v>20</v>
      </c>
      <c r="B68" s="12" t="s">
        <v>121</v>
      </c>
      <c r="C68" s="9" t="s">
        <v>146</v>
      </c>
      <c r="D68" s="11"/>
      <c r="E68" s="34">
        <v>0</v>
      </c>
      <c r="F68" s="25"/>
      <c r="G68" s="18">
        <v>88.31</v>
      </c>
      <c r="H68" s="25"/>
      <c r="I68" s="18">
        <f t="shared" si="6"/>
        <v>88.31</v>
      </c>
    </row>
    <row r="69" spans="1:10" x14ac:dyDescent="0.25">
      <c r="A69" s="8">
        <v>20</v>
      </c>
      <c r="B69" s="12" t="s">
        <v>40</v>
      </c>
      <c r="C69" s="9" t="s">
        <v>74</v>
      </c>
      <c r="D69" s="11"/>
      <c r="E69" s="34">
        <v>9143.75</v>
      </c>
      <c r="F69" s="25"/>
      <c r="G69" s="18">
        <v>6908.2200000000012</v>
      </c>
      <c r="H69" s="25"/>
      <c r="I69" s="18">
        <f t="shared" si="6"/>
        <v>16051.970000000001</v>
      </c>
    </row>
    <row r="70" spans="1:10" x14ac:dyDescent="0.25">
      <c r="A70" s="8">
        <v>20</v>
      </c>
      <c r="B70" s="12" t="s">
        <v>108</v>
      </c>
      <c r="C70" s="9" t="s">
        <v>158</v>
      </c>
      <c r="D70" s="11"/>
      <c r="E70" s="34">
        <v>0</v>
      </c>
      <c r="F70" s="25"/>
      <c r="G70" s="18">
        <v>4650.2800000000007</v>
      </c>
      <c r="H70" s="25"/>
      <c r="I70" s="18">
        <f t="shared" si="6"/>
        <v>4650.2800000000007</v>
      </c>
    </row>
    <row r="71" spans="1:10" x14ac:dyDescent="0.25">
      <c r="A71" s="8">
        <v>20</v>
      </c>
      <c r="B71" s="12" t="s">
        <v>111</v>
      </c>
      <c r="C71" s="9" t="s">
        <v>147</v>
      </c>
      <c r="D71" s="11"/>
      <c r="E71" s="34">
        <v>0</v>
      </c>
      <c r="F71" s="25"/>
      <c r="G71" s="18">
        <v>40972.43</v>
      </c>
      <c r="H71" s="25"/>
      <c r="I71" s="18">
        <f t="shared" si="6"/>
        <v>40972.43</v>
      </c>
    </row>
    <row r="72" spans="1:10" x14ac:dyDescent="0.25">
      <c r="A72" s="43" t="s">
        <v>41</v>
      </c>
      <c r="B72" s="43"/>
      <c r="C72" s="37"/>
      <c r="D72" s="24">
        <f t="shared" ref="D72:I72" si="7">SUM(D73:D83)</f>
        <v>0</v>
      </c>
      <c r="E72" s="22">
        <f t="shared" si="7"/>
        <v>-4247289.7717035143</v>
      </c>
      <c r="F72" s="24">
        <f t="shared" si="7"/>
        <v>0</v>
      </c>
      <c r="G72" s="22">
        <f t="shared" si="7"/>
        <v>13783476.888184998</v>
      </c>
      <c r="H72" s="24">
        <f t="shared" si="7"/>
        <v>0</v>
      </c>
      <c r="I72" s="22">
        <f t="shared" si="7"/>
        <v>9536187.1164814848</v>
      </c>
    </row>
    <row r="73" spans="1:10" x14ac:dyDescent="0.25">
      <c r="A73" s="8">
        <v>20</v>
      </c>
      <c r="B73" s="12"/>
      <c r="C73" s="9" t="s">
        <v>136</v>
      </c>
      <c r="D73" s="11"/>
      <c r="E73" s="34">
        <v>6303585.8872924848</v>
      </c>
      <c r="F73" s="25"/>
      <c r="G73" s="18">
        <v>201956.22554999962</v>
      </c>
      <c r="H73" s="25"/>
      <c r="I73" s="18">
        <f>E73+G73</f>
        <v>6505542.1128424844</v>
      </c>
    </row>
    <row r="74" spans="1:10" x14ac:dyDescent="0.25">
      <c r="A74" s="8">
        <v>20</v>
      </c>
      <c r="B74" s="12"/>
      <c r="C74" s="9" t="s">
        <v>137</v>
      </c>
      <c r="D74" s="11"/>
      <c r="E74" s="34">
        <v>625826.27500000002</v>
      </c>
      <c r="F74" s="25"/>
      <c r="G74" s="18">
        <v>136325.69887499989</v>
      </c>
      <c r="H74" s="25"/>
      <c r="I74" s="18">
        <f t="shared" ref="I74:I83" si="8">E74+G74</f>
        <v>762151.97387499991</v>
      </c>
    </row>
    <row r="75" spans="1:10" x14ac:dyDescent="0.25">
      <c r="A75" s="8">
        <v>20</v>
      </c>
      <c r="B75" s="12"/>
      <c r="C75" s="9" t="s">
        <v>138</v>
      </c>
      <c r="D75" s="11"/>
      <c r="E75" s="34">
        <v>18303.84</v>
      </c>
      <c r="F75" s="25"/>
      <c r="G75" s="18">
        <v>-18303.84</v>
      </c>
      <c r="H75" s="25"/>
      <c r="I75" s="18">
        <f t="shared" si="8"/>
        <v>0</v>
      </c>
    </row>
    <row r="76" spans="1:10" x14ac:dyDescent="0.25">
      <c r="A76" s="8">
        <v>20</v>
      </c>
      <c r="B76" s="12"/>
      <c r="C76" s="9" t="s">
        <v>139</v>
      </c>
      <c r="D76" s="11"/>
      <c r="E76" s="34">
        <v>26331.84</v>
      </c>
      <c r="F76" s="25"/>
      <c r="G76" s="18">
        <v>0</v>
      </c>
      <c r="H76" s="25"/>
      <c r="I76" s="18">
        <f t="shared" si="8"/>
        <v>26331.84</v>
      </c>
      <c r="J76" s="15"/>
    </row>
    <row r="77" spans="1:10" x14ac:dyDescent="0.25">
      <c r="A77" s="8">
        <v>20</v>
      </c>
      <c r="B77" s="12"/>
      <c r="C77" s="9" t="s">
        <v>140</v>
      </c>
      <c r="D77" s="11"/>
      <c r="E77" s="34">
        <v>46514</v>
      </c>
      <c r="F77" s="25"/>
      <c r="G77" s="18">
        <v>-46514</v>
      </c>
      <c r="H77" s="25"/>
      <c r="I77" s="18">
        <f t="shared" si="8"/>
        <v>0</v>
      </c>
    </row>
    <row r="78" spans="1:10" x14ac:dyDescent="0.25">
      <c r="A78" s="8">
        <v>20</v>
      </c>
      <c r="B78" s="12"/>
      <c r="C78" s="9" t="s">
        <v>141</v>
      </c>
      <c r="D78" s="11"/>
      <c r="E78" s="34">
        <f>-12001577.613996</f>
        <v>-12001577.613995999</v>
      </c>
      <c r="F78" s="25"/>
      <c r="G78" s="18">
        <v>2308717.7999907769</v>
      </c>
      <c r="H78" s="25"/>
      <c r="I78" s="18">
        <f t="shared" si="8"/>
        <v>-9692859.8140052222</v>
      </c>
    </row>
    <row r="79" spans="1:10" ht="30" x14ac:dyDescent="0.25">
      <c r="A79" s="8">
        <v>20</v>
      </c>
      <c r="B79" s="12"/>
      <c r="C79" s="9" t="s">
        <v>160</v>
      </c>
      <c r="D79" s="11"/>
      <c r="E79" s="34">
        <v>0</v>
      </c>
      <c r="F79" s="25"/>
      <c r="G79" s="18">
        <f>8839183.46476921+2851442.32-489330.780999988</f>
        <v>11201295.003769223</v>
      </c>
      <c r="H79" s="25"/>
      <c r="I79" s="18">
        <f t="shared" si="8"/>
        <v>11201295.003769223</v>
      </c>
    </row>
    <row r="80" spans="1:10" x14ac:dyDescent="0.25">
      <c r="A80" s="8">
        <v>20</v>
      </c>
      <c r="B80" s="12"/>
      <c r="C80" s="9" t="s">
        <v>142</v>
      </c>
      <c r="D80" s="11"/>
      <c r="E80" s="34">
        <v>-197489</v>
      </c>
      <c r="F80" s="25"/>
      <c r="G80" s="18">
        <v>0</v>
      </c>
      <c r="H80" s="25"/>
      <c r="I80" s="18">
        <f t="shared" si="8"/>
        <v>-197489</v>
      </c>
      <c r="J80" s="15"/>
    </row>
    <row r="81" spans="1:9" ht="30" x14ac:dyDescent="0.25">
      <c r="A81" s="8">
        <v>20</v>
      </c>
      <c r="B81" s="12"/>
      <c r="C81" s="9" t="s">
        <v>143</v>
      </c>
      <c r="D81" s="11"/>
      <c r="E81" s="34">
        <v>-234963</v>
      </c>
      <c r="F81" s="25"/>
      <c r="G81" s="18">
        <v>0</v>
      </c>
      <c r="H81" s="25"/>
      <c r="I81" s="18">
        <f t="shared" si="8"/>
        <v>-234963</v>
      </c>
    </row>
    <row r="82" spans="1:9" x14ac:dyDescent="0.25">
      <c r="A82" s="8">
        <v>20</v>
      </c>
      <c r="B82" s="12"/>
      <c r="C82" s="9" t="s">
        <v>144</v>
      </c>
      <c r="D82" s="11"/>
      <c r="E82" s="34">
        <v>972178</v>
      </c>
      <c r="F82" s="25"/>
      <c r="G82" s="18">
        <v>0</v>
      </c>
      <c r="H82" s="25"/>
      <c r="I82" s="18">
        <f t="shared" si="8"/>
        <v>972178</v>
      </c>
    </row>
    <row r="83" spans="1:9" ht="15.6" customHeight="1" x14ac:dyDescent="0.25">
      <c r="A83" s="8" t="s">
        <v>72</v>
      </c>
      <c r="B83" s="12"/>
      <c r="C83" s="9" t="s">
        <v>145</v>
      </c>
      <c r="D83" s="11"/>
      <c r="E83" s="34">
        <v>194000</v>
      </c>
      <c r="F83" s="25"/>
      <c r="G83" s="18">
        <v>0</v>
      </c>
      <c r="H83" s="25"/>
      <c r="I83" s="18">
        <f t="shared" si="8"/>
        <v>194000</v>
      </c>
    </row>
    <row r="84" spans="1:9" x14ac:dyDescent="0.25">
      <c r="A84" s="41" t="s">
        <v>42</v>
      </c>
      <c r="B84" s="42"/>
      <c r="C84" s="36"/>
      <c r="D84" s="24">
        <f t="shared" ref="D84:I84" si="9">D8+D18+D23+D72</f>
        <v>4702.95</v>
      </c>
      <c r="E84" s="22">
        <f t="shared" si="9"/>
        <v>164609163.34689108</v>
      </c>
      <c r="F84" s="22">
        <f t="shared" si="9"/>
        <v>-34</v>
      </c>
      <c r="G84" s="22">
        <f t="shared" si="9"/>
        <v>10238892.467780203</v>
      </c>
      <c r="H84" s="24">
        <f t="shared" si="9"/>
        <v>4668.95</v>
      </c>
      <c r="I84" s="22">
        <f t="shared" si="9"/>
        <v>174848055.81467125</v>
      </c>
    </row>
    <row r="85" spans="1:9" ht="14.1" customHeight="1" x14ac:dyDescent="0.25"/>
    <row r="86" spans="1:9" ht="14.1" customHeight="1" x14ac:dyDescent="0.25">
      <c r="A86" s="1" t="s">
        <v>43</v>
      </c>
    </row>
    <row r="87" spans="1:9" ht="14.1" customHeight="1" x14ac:dyDescent="0.25">
      <c r="A87" s="1" t="s">
        <v>164</v>
      </c>
    </row>
    <row r="88" spans="1:9" ht="14.1" customHeight="1" x14ac:dyDescent="0.25"/>
    <row r="89" spans="1:9" ht="14.1" customHeight="1" x14ac:dyDescent="0.25"/>
    <row r="90" spans="1:9" ht="14.1" customHeight="1" x14ac:dyDescent="0.25"/>
    <row r="91" spans="1:9" ht="14.1" customHeight="1" x14ac:dyDescent="0.25"/>
    <row r="92" spans="1:9" ht="14.1" customHeight="1" x14ac:dyDescent="0.25">
      <c r="C92"/>
    </row>
    <row r="93" spans="1:9" ht="14.1" customHeight="1" x14ac:dyDescent="0.25">
      <c r="C93"/>
    </row>
    <row r="94" spans="1:9" ht="14.1" customHeight="1" x14ac:dyDescent="0.25">
      <c r="C94"/>
    </row>
    <row r="95" spans="1:9" ht="14.1" customHeight="1" x14ac:dyDescent="0.25">
      <c r="C95"/>
    </row>
    <row r="96" spans="1:9" ht="14.1" customHeight="1" x14ac:dyDescent="0.25">
      <c r="C96"/>
    </row>
    <row r="97" spans="1:9" s="2" customFormat="1" ht="14.1" customHeight="1" x14ac:dyDescent="0.25">
      <c r="A97" s="1"/>
      <c r="B97" s="1"/>
      <c r="C97"/>
      <c r="E97" s="3"/>
      <c r="I97" s="3"/>
    </row>
    <row r="98" spans="1:9" s="2" customFormat="1" ht="14.1" customHeight="1" x14ac:dyDescent="0.25">
      <c r="A98" s="1"/>
      <c r="B98" s="1"/>
      <c r="C98"/>
      <c r="E98" s="3"/>
      <c r="I98" s="3"/>
    </row>
    <row r="99" spans="1:9" s="2" customFormat="1" ht="14.1" customHeight="1" x14ac:dyDescent="0.25">
      <c r="A99" s="1"/>
      <c r="B99" s="1"/>
      <c r="C99"/>
      <c r="E99" s="3"/>
      <c r="I99" s="3"/>
    </row>
    <row r="100" spans="1:9" s="2" customFormat="1" ht="14.1" customHeight="1" x14ac:dyDescent="0.25">
      <c r="A100" s="1"/>
      <c r="B100" s="1"/>
      <c r="C100"/>
      <c r="E100" s="3"/>
      <c r="I100" s="3"/>
    </row>
    <row r="101" spans="1:9" s="2" customFormat="1" ht="14.1" customHeight="1" x14ac:dyDescent="0.25">
      <c r="A101" s="1"/>
      <c r="B101" s="1"/>
      <c r="C101"/>
      <c r="E101" s="3"/>
      <c r="I101" s="3"/>
    </row>
    <row r="102" spans="1:9" s="2" customFormat="1" ht="14.1" customHeight="1" x14ac:dyDescent="0.25">
      <c r="A102" s="1"/>
      <c r="B102" s="1"/>
      <c r="C102"/>
      <c r="E102" s="3"/>
      <c r="I102" s="3"/>
    </row>
    <row r="103" spans="1:9" s="2" customFormat="1" ht="14.1" customHeight="1" x14ac:dyDescent="0.25">
      <c r="A103" s="1"/>
      <c r="B103" s="1"/>
      <c r="C103"/>
      <c r="E103" s="3"/>
      <c r="I103" s="3"/>
    </row>
    <row r="104" spans="1:9" s="2" customFormat="1" ht="14.1" customHeight="1" x14ac:dyDescent="0.25">
      <c r="A104" s="1"/>
      <c r="B104" s="1"/>
      <c r="C104"/>
      <c r="E104" s="3"/>
      <c r="I104" s="3"/>
    </row>
    <row r="105" spans="1:9" s="2" customFormat="1" ht="14.1" customHeight="1" x14ac:dyDescent="0.25">
      <c r="A105" s="1"/>
      <c r="B105" s="1"/>
      <c r="C105"/>
      <c r="E105" s="3"/>
      <c r="I105" s="3"/>
    </row>
    <row r="106" spans="1:9" s="2" customFormat="1" ht="14.1" customHeight="1" x14ac:dyDescent="0.25">
      <c r="A106" s="1"/>
      <c r="B106" s="1"/>
      <c r="C106"/>
      <c r="E106" s="3"/>
      <c r="I106" s="3"/>
    </row>
    <row r="107" spans="1:9" s="2" customFormat="1" ht="14.1" customHeight="1" x14ac:dyDescent="0.25">
      <c r="A107" s="1"/>
      <c r="B107" s="1"/>
      <c r="C107"/>
      <c r="E107" s="3"/>
      <c r="I107" s="3"/>
    </row>
    <row r="108" spans="1:9" s="2" customFormat="1" ht="14.1" customHeight="1" x14ac:dyDescent="0.25">
      <c r="A108" s="1"/>
      <c r="B108" s="1"/>
      <c r="C108"/>
      <c r="E108" s="3"/>
      <c r="I108" s="3"/>
    </row>
    <row r="109" spans="1:9" s="2" customFormat="1" ht="14.1" customHeight="1" x14ac:dyDescent="0.25">
      <c r="A109" s="1"/>
      <c r="B109" s="1"/>
      <c r="C109"/>
      <c r="E109" s="3"/>
      <c r="I109" s="3"/>
    </row>
    <row r="110" spans="1:9" s="2" customFormat="1" ht="14.1" customHeight="1" x14ac:dyDescent="0.25">
      <c r="A110" s="1"/>
      <c r="B110" s="1"/>
      <c r="C110"/>
      <c r="E110" s="3"/>
      <c r="I110" s="3"/>
    </row>
    <row r="111" spans="1:9" s="2" customFormat="1" ht="14.1" customHeight="1" x14ac:dyDescent="0.25">
      <c r="A111" s="1"/>
      <c r="B111" s="1"/>
      <c r="C111"/>
      <c r="E111" s="3"/>
      <c r="I111" s="3"/>
    </row>
    <row r="112" spans="1:9" s="2" customFormat="1" ht="14.1" customHeight="1" x14ac:dyDescent="0.25">
      <c r="A112" s="1"/>
      <c r="B112" s="1"/>
      <c r="C112"/>
      <c r="E112" s="3"/>
      <c r="I112" s="3"/>
    </row>
    <row r="113" spans="1:9" s="2" customFormat="1" x14ac:dyDescent="0.25">
      <c r="A113" s="1"/>
      <c r="B113" s="1"/>
      <c r="C113"/>
      <c r="E113" s="3"/>
      <c r="I113" s="3"/>
    </row>
    <row r="114" spans="1:9" s="2" customFormat="1" x14ac:dyDescent="0.25">
      <c r="A114" s="1"/>
      <c r="B114" s="1"/>
      <c r="C114"/>
      <c r="E114" s="3"/>
      <c r="I114" s="3"/>
    </row>
    <row r="115" spans="1:9" s="2" customFormat="1" x14ac:dyDescent="0.25">
      <c r="A115" s="1"/>
      <c r="B115" s="1"/>
      <c r="C115"/>
      <c r="E115" s="3"/>
      <c r="I115" s="3"/>
    </row>
    <row r="116" spans="1:9" s="2" customFormat="1" x14ac:dyDescent="0.25">
      <c r="A116" s="1"/>
      <c r="B116" s="1"/>
      <c r="C116"/>
      <c r="E116" s="3"/>
      <c r="I116" s="3"/>
    </row>
  </sheetData>
  <mergeCells count="9">
    <mergeCell ref="F6:G6"/>
    <mergeCell ref="H6:I6"/>
    <mergeCell ref="A84:B84"/>
    <mergeCell ref="A8:B8"/>
    <mergeCell ref="A18:B18"/>
    <mergeCell ref="A23:B23"/>
    <mergeCell ref="A72:B72"/>
    <mergeCell ref="D6:E6"/>
    <mergeCell ref="G1:I4"/>
  </mergeCells>
  <pageMargins left="0.7" right="0.7" top="0.75" bottom="0.75" header="0.3" footer="0.3"/>
  <pageSetup paperSize="9" orientation="landscape" r:id="rId1"/>
  <ignoredErrors>
    <ignoredError sqref="G18 I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FFC2-4B13-441A-B425-5030D174BAF4}">
  <dimension ref="A2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1" sqref="I31"/>
    </sheetView>
  </sheetViews>
  <sheetFormatPr defaultColWidth="8.85546875" defaultRowHeight="15" x14ac:dyDescent="0.25"/>
  <cols>
    <col min="1" max="1" width="45.42578125" style="1" bestFit="1" customWidth="1"/>
    <col min="2" max="2" width="12.85546875" style="15" bestFit="1" customWidth="1"/>
    <col min="3" max="3" width="14.85546875" style="15" customWidth="1"/>
    <col min="4" max="4" width="14.5703125" style="15" customWidth="1"/>
    <col min="5" max="5" width="18.42578125" style="15" customWidth="1"/>
    <col min="6" max="16384" width="8.85546875" style="1"/>
  </cols>
  <sheetData>
    <row r="2" spans="1:6" ht="12.6" customHeight="1" x14ac:dyDescent="0.25">
      <c r="B2" s="39" t="s">
        <v>0</v>
      </c>
      <c r="C2" s="39"/>
      <c r="D2" s="39"/>
      <c r="E2" s="39"/>
      <c r="F2" s="14"/>
    </row>
    <row r="3" spans="1:6" ht="20.45" customHeight="1" x14ac:dyDescent="0.25">
      <c r="B3" s="39"/>
      <c r="C3" s="39"/>
      <c r="D3" s="39"/>
      <c r="E3" s="39"/>
      <c r="F3" s="14"/>
    </row>
    <row r="4" spans="1:6" ht="20.45" customHeight="1" x14ac:dyDescent="0.25">
      <c r="B4" s="13"/>
      <c r="C4" s="13"/>
      <c r="D4" s="13"/>
      <c r="E4" s="13"/>
      <c r="F4" s="14"/>
    </row>
    <row r="5" spans="1:6" ht="20.45" customHeight="1" x14ac:dyDescent="0.25">
      <c r="A5" s="7" t="s">
        <v>70</v>
      </c>
      <c r="B5" s="13"/>
      <c r="C5" s="13"/>
      <c r="D5" s="13"/>
      <c r="E5" s="13"/>
      <c r="F5" s="14"/>
    </row>
    <row r="6" spans="1:6" x14ac:dyDescent="0.25">
      <c r="E6" s="14"/>
      <c r="F6" s="14"/>
    </row>
    <row r="7" spans="1:6" x14ac:dyDescent="0.25">
      <c r="A7" s="16" t="s">
        <v>44</v>
      </c>
      <c r="B7" s="17" t="s">
        <v>99</v>
      </c>
      <c r="C7" s="17" t="s">
        <v>159</v>
      </c>
      <c r="D7" s="17" t="s">
        <v>161</v>
      </c>
    </row>
    <row r="8" spans="1:6" x14ac:dyDescent="0.25">
      <c r="A8" s="12" t="s">
        <v>45</v>
      </c>
      <c r="B8" s="18">
        <v>475144.77875342889</v>
      </c>
      <c r="C8" s="18">
        <v>20541.231009031122</v>
      </c>
      <c r="D8" s="18">
        <f>B8+C8</f>
        <v>495686.00976246002</v>
      </c>
    </row>
    <row r="9" spans="1:6" x14ac:dyDescent="0.25">
      <c r="A9" s="12" t="s">
        <v>46</v>
      </c>
      <c r="B9" s="18">
        <v>6705769.7873874567</v>
      </c>
      <c r="C9" s="18">
        <v>252102.4598167818</v>
      </c>
      <c r="D9" s="18">
        <f t="shared" ref="D9:D32" si="0">B9+C9</f>
        <v>6957872.2472042385</v>
      </c>
    </row>
    <row r="10" spans="1:6" x14ac:dyDescent="0.25">
      <c r="A10" s="12" t="s">
        <v>47</v>
      </c>
      <c r="B10" s="18">
        <v>2500626.1271049054</v>
      </c>
      <c r="C10" s="18">
        <v>624556.50540497433</v>
      </c>
      <c r="D10" s="18">
        <f t="shared" si="0"/>
        <v>3125182.6325098798</v>
      </c>
    </row>
    <row r="11" spans="1:6" x14ac:dyDescent="0.25">
      <c r="A11" s="12" t="s">
        <v>48</v>
      </c>
      <c r="B11" s="18">
        <v>5246159.6810634239</v>
      </c>
      <c r="C11" s="18">
        <v>122020.26483090408</v>
      </c>
      <c r="D11" s="18">
        <f t="shared" si="0"/>
        <v>5368179.9458943279</v>
      </c>
    </row>
    <row r="12" spans="1:6" x14ac:dyDescent="0.25">
      <c r="A12" s="12" t="s">
        <v>49</v>
      </c>
      <c r="B12" s="18">
        <v>4155286.8438390014</v>
      </c>
      <c r="C12" s="18">
        <v>482003.71893755579</v>
      </c>
      <c r="D12" s="18">
        <f t="shared" si="0"/>
        <v>4637290.5627765572</v>
      </c>
    </row>
    <row r="13" spans="1:6" x14ac:dyDescent="0.25">
      <c r="A13" s="12" t="s">
        <v>50</v>
      </c>
      <c r="B13" s="18">
        <v>471211.16610219638</v>
      </c>
      <c r="C13" s="18">
        <v>13001.738496244827</v>
      </c>
      <c r="D13" s="18">
        <f t="shared" si="0"/>
        <v>484212.90459844121</v>
      </c>
    </row>
    <row r="14" spans="1:6" x14ac:dyDescent="0.25">
      <c r="A14" s="12" t="s">
        <v>51</v>
      </c>
      <c r="B14" s="18">
        <v>229014.30139617118</v>
      </c>
      <c r="C14" s="18">
        <v>120716.13416906647</v>
      </c>
      <c r="D14" s="18">
        <f t="shared" si="0"/>
        <v>349730.43556523765</v>
      </c>
    </row>
    <row r="15" spans="1:6" x14ac:dyDescent="0.25">
      <c r="A15" s="12" t="s">
        <v>52</v>
      </c>
      <c r="B15" s="18">
        <v>24562251.284980688</v>
      </c>
      <c r="C15" s="18">
        <v>1041660.4147339687</v>
      </c>
      <c r="D15" s="18">
        <f t="shared" si="0"/>
        <v>25603911.699714657</v>
      </c>
    </row>
    <row r="16" spans="1:6" x14ac:dyDescent="0.25">
      <c r="A16" s="12" t="s">
        <v>53</v>
      </c>
      <c r="B16" s="18">
        <v>3367035.5619506966</v>
      </c>
      <c r="C16" s="18">
        <v>164997.21852562856</v>
      </c>
      <c r="D16" s="18">
        <f t="shared" si="0"/>
        <v>3532032.7804763252</v>
      </c>
    </row>
    <row r="17" spans="1:4" x14ac:dyDescent="0.25">
      <c r="A17" s="12" t="s">
        <v>54</v>
      </c>
      <c r="B17" s="18">
        <v>89524.095737549593</v>
      </c>
      <c r="C17" s="18">
        <v>-3320.83777820869</v>
      </c>
      <c r="D17" s="18">
        <f t="shared" si="0"/>
        <v>86203.257959340903</v>
      </c>
    </row>
    <row r="18" spans="1:4" x14ac:dyDescent="0.25">
      <c r="A18" s="12" t="s">
        <v>55</v>
      </c>
      <c r="B18" s="18">
        <v>3825331.2917942628</v>
      </c>
      <c r="C18" s="18">
        <v>992013.26089680847</v>
      </c>
      <c r="D18" s="18">
        <f t="shared" si="0"/>
        <v>4817344.5526910713</v>
      </c>
    </row>
    <row r="19" spans="1:4" x14ac:dyDescent="0.25">
      <c r="A19" s="12" t="s">
        <v>56</v>
      </c>
      <c r="B19" s="18">
        <v>4845831.7232293552</v>
      </c>
      <c r="C19" s="18">
        <v>213370.68933797441</v>
      </c>
      <c r="D19" s="18">
        <f t="shared" si="0"/>
        <v>5059202.4125673296</v>
      </c>
    </row>
    <row r="20" spans="1:4" x14ac:dyDescent="0.25">
      <c r="A20" s="12" t="s">
        <v>57</v>
      </c>
      <c r="B20" s="18">
        <v>32691455.26376253</v>
      </c>
      <c r="C20" s="18">
        <v>1721315.2898649536</v>
      </c>
      <c r="D20" s="18">
        <f t="shared" si="0"/>
        <v>34412770.553627484</v>
      </c>
    </row>
    <row r="21" spans="1:4" x14ac:dyDescent="0.25">
      <c r="A21" s="12" t="s">
        <v>58</v>
      </c>
      <c r="B21" s="18">
        <v>15878482.83292743</v>
      </c>
      <c r="C21" s="18">
        <v>896212.10094478726</v>
      </c>
      <c r="D21" s="18">
        <f t="shared" si="0"/>
        <v>16774694.933872217</v>
      </c>
    </row>
    <row r="22" spans="1:4" x14ac:dyDescent="0.25">
      <c r="A22" s="12" t="s">
        <v>59</v>
      </c>
      <c r="B22" s="18">
        <v>12796263.638000937</v>
      </c>
      <c r="C22" s="18">
        <v>197127.25722420774</v>
      </c>
      <c r="D22" s="18">
        <f t="shared" si="0"/>
        <v>12993390.895225145</v>
      </c>
    </row>
    <row r="23" spans="1:4" x14ac:dyDescent="0.25">
      <c r="A23" s="12" t="s">
        <v>60</v>
      </c>
      <c r="B23" s="18">
        <v>10154039.345201425</v>
      </c>
      <c r="C23" s="18">
        <v>468044.20106814243</v>
      </c>
      <c r="D23" s="18">
        <f t="shared" si="0"/>
        <v>10622083.546269568</v>
      </c>
    </row>
    <row r="24" spans="1:4" x14ac:dyDescent="0.25">
      <c r="A24" s="12" t="s">
        <v>61</v>
      </c>
      <c r="B24" s="18">
        <v>599509.55849344353</v>
      </c>
      <c r="C24" s="18">
        <v>1355891.0137288463</v>
      </c>
      <c r="D24" s="18">
        <f t="shared" si="0"/>
        <v>1955400.5722222899</v>
      </c>
    </row>
    <row r="25" spans="1:4" x14ac:dyDescent="0.25">
      <c r="A25" s="12" t="s">
        <v>62</v>
      </c>
      <c r="B25" s="18">
        <v>1962699.6582744641</v>
      </c>
      <c r="C25" s="18">
        <v>62253.145388787845</v>
      </c>
      <c r="D25" s="18">
        <f t="shared" si="0"/>
        <v>2024952.8036632519</v>
      </c>
    </row>
    <row r="26" spans="1:4" x14ac:dyDescent="0.25">
      <c r="A26" s="12" t="s">
        <v>63</v>
      </c>
      <c r="B26" s="18">
        <v>23764640.054027442</v>
      </c>
      <c r="C26" s="18">
        <v>748732.29368662834</v>
      </c>
      <c r="D26" s="18">
        <f t="shared" si="0"/>
        <v>24513372.34771407</v>
      </c>
    </row>
    <row r="27" spans="1:4" x14ac:dyDescent="0.25">
      <c r="A27" s="12" t="s">
        <v>64</v>
      </c>
      <c r="B27" s="18">
        <v>5550789.268230075</v>
      </c>
      <c r="C27" s="18">
        <v>446071.13199994341</v>
      </c>
      <c r="D27" s="18">
        <f t="shared" si="0"/>
        <v>5996860.4002300184</v>
      </c>
    </row>
    <row r="28" spans="1:4" x14ac:dyDescent="0.25">
      <c r="A28" s="12" t="s">
        <v>65</v>
      </c>
      <c r="B28" s="18">
        <v>1267834.0364763725</v>
      </c>
      <c r="C28" s="18">
        <v>50239.718143782811</v>
      </c>
      <c r="D28" s="18">
        <f t="shared" si="0"/>
        <v>1318073.7546201553</v>
      </c>
    </row>
    <row r="29" spans="1:4" x14ac:dyDescent="0.25">
      <c r="A29" s="12" t="s">
        <v>66</v>
      </c>
      <c r="B29" s="18">
        <v>816064.03547453962</v>
      </c>
      <c r="C29" s="18">
        <v>145697.5</v>
      </c>
      <c r="D29" s="18">
        <f t="shared" si="0"/>
        <v>961761.53547453962</v>
      </c>
    </row>
    <row r="30" spans="1:4" x14ac:dyDescent="0.25">
      <c r="A30" s="12" t="s">
        <v>67</v>
      </c>
      <c r="B30" s="18">
        <v>287714.14625453256</v>
      </c>
      <c r="C30" s="18">
        <v>12135.5</v>
      </c>
      <c r="D30" s="18">
        <f t="shared" si="0"/>
        <v>299849.64625453256</v>
      </c>
    </row>
    <row r="31" spans="1:4" x14ac:dyDescent="0.25">
      <c r="A31" s="12" t="s">
        <v>68</v>
      </c>
      <c r="B31" s="18">
        <v>54101.002851734724</v>
      </c>
      <c r="C31" s="18">
        <v>4002.044477180687</v>
      </c>
      <c r="D31" s="18">
        <f t="shared" si="0"/>
        <v>58103.047328915411</v>
      </c>
    </row>
    <row r="32" spans="1:4" x14ac:dyDescent="0.25">
      <c r="A32" s="12" t="s">
        <v>69</v>
      </c>
      <c r="B32" s="18">
        <v>2312384.0113911345</v>
      </c>
      <c r="C32" s="18">
        <v>87508.5</v>
      </c>
      <c r="D32" s="18">
        <f t="shared" si="0"/>
        <v>2399892.5113911345</v>
      </c>
    </row>
    <row r="33" spans="1:4" x14ac:dyDescent="0.25">
      <c r="A33" s="16" t="s">
        <v>5</v>
      </c>
      <c r="B33" s="19">
        <f>SUM(B8:B32)</f>
        <v>164609163.4947052</v>
      </c>
      <c r="C33" s="19">
        <f t="shared" ref="C33:D33" si="1">SUM(C8:C32)</f>
        <v>10238892.494907992</v>
      </c>
      <c r="D33" s="19">
        <f t="shared" si="1"/>
        <v>174848055.98961321</v>
      </c>
    </row>
  </sheetData>
  <mergeCells count="1">
    <mergeCell ref="B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üksuste ja projektipõhine jaotu</vt:lpstr>
      <vt:lpstr>teenuspõhine jaotus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Šalneva</dc:creator>
  <cp:lastModifiedBy>Maarja Laur</cp:lastModifiedBy>
  <cp:lastPrinted>2024-01-23T08:55:29Z</cp:lastPrinted>
  <dcterms:created xsi:type="dcterms:W3CDTF">2024-01-22T07:29:13Z</dcterms:created>
  <dcterms:modified xsi:type="dcterms:W3CDTF">2025-03-31T09:27:02Z</dcterms:modified>
</cp:coreProperties>
</file>